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25" r:id="rId1"/>
  </sheets>
  <definedNames>
    <definedName name="_xlnm.Print_Area" localSheetId="0">'Лист 1'!$A$1:$G$99</definedName>
  </definedNames>
  <calcPr calcId="124519"/>
</workbook>
</file>

<file path=xl/calcChain.xml><?xml version="1.0" encoding="utf-8"?>
<calcChain xmlns="http://schemas.openxmlformats.org/spreadsheetml/2006/main">
  <c r="F97" i="25"/>
  <c r="G98"/>
  <c r="G97"/>
  <c r="F98"/>
  <c r="G71"/>
  <c r="F71"/>
  <c r="G55" l="1"/>
  <c r="F55"/>
  <c r="G15"/>
  <c r="F15"/>
  <c r="G90"/>
  <c r="F90"/>
  <c r="G88"/>
  <c r="F88"/>
  <c r="G84"/>
  <c r="F84"/>
  <c r="G69"/>
  <c r="F69"/>
  <c r="G63"/>
  <c r="F63"/>
  <c r="F47" s="1"/>
  <c r="G49"/>
  <c r="F49"/>
  <c r="G44"/>
  <c r="F44"/>
  <c r="G40"/>
  <c r="F40"/>
  <c r="G35"/>
  <c r="F35"/>
  <c r="G28"/>
  <c r="F28"/>
  <c r="G21"/>
  <c r="F21"/>
  <c r="G13"/>
  <c r="F13"/>
  <c r="G7"/>
  <c r="G6" s="1"/>
  <c r="F7"/>
  <c r="F6" s="1"/>
  <c r="G47" l="1"/>
  <c r="G12"/>
  <c r="F12"/>
  <c r="F95" s="1"/>
  <c r="G95" l="1"/>
</calcChain>
</file>

<file path=xl/sharedStrings.xml><?xml version="1.0" encoding="utf-8"?>
<sst xmlns="http://schemas.openxmlformats.org/spreadsheetml/2006/main" count="207" uniqueCount="120">
  <si>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</si>
  <si>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</si>
  <si>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</si>
  <si>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</si>
  <si>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</si>
  <si>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</si>
  <si>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</si>
  <si>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</si>
  <si>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</si>
  <si>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</si>
  <si>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</si>
  <si>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</si>
  <si>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</si>
  <si>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</si>
  <si>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</si>
  <si>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</si>
  <si>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</si>
  <si>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</si>
  <si>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</si>
  <si>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</si>
  <si>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</si>
  <si>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</si>
  <si>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</si>
  <si>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</si>
  <si>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</si>
  <si>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</si>
  <si>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</si>
  <si>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</si>
  <si>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</si>
  <si>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</si>
  <si>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</si>
  <si>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</si>
  <si>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</si>
  <si>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</si>
  <si>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</si>
  <si>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</si>
  <si>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</si>
  <si>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</si>
  <si>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</si>
  <si>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</si>
  <si>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</si>
  <si>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</si>
  <si>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</si>
  <si>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</si>
  <si>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</si>
  <si>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</si>
  <si>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</si>
  <si>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</si>
  <si>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</si>
  <si>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16 7 01 90410</t>
  </si>
  <si>
    <t>19 3 02 90700</t>
  </si>
  <si>
    <t>0502</t>
  </si>
  <si>
    <t>99 1 01 92070</t>
  </si>
  <si>
    <t>1101</t>
  </si>
  <si>
    <t>11 1 00 00000</t>
  </si>
  <si>
    <t>19 2 00 00000</t>
  </si>
  <si>
    <t>19 9 01 90850</t>
  </si>
  <si>
    <t>05 0 00 00000</t>
  </si>
  <si>
    <t>05 1 01 90390</t>
  </si>
  <si>
    <t>16 7 00 00000</t>
  </si>
  <si>
    <t>19 7 01 90520</t>
  </si>
  <si>
    <t>19 9 00 00000</t>
  </si>
  <si>
    <t>24 0 00 00000</t>
  </si>
  <si>
    <t>19 8 01 88690</t>
  </si>
  <si>
    <t>19 4 00 00000</t>
  </si>
  <si>
    <t>19 6 00 00000</t>
  </si>
  <si>
    <t>19 7 00 00000</t>
  </si>
  <si>
    <t>24 2 01 81290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</si>
  <si>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</si>
  <si>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</si>
  <si>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ОБ</t>
  </si>
  <si>
    <t>ФБ</t>
  </si>
  <si>
    <t>соф.</t>
  </si>
  <si>
    <t>2.7.Подпрограмма «Обеспечение условий для развития на территории поселения физической культуры и массового спорта»</t>
  </si>
  <si>
    <t>16 5 0191430</t>
  </si>
  <si>
    <t xml:space="preserve">16 7 01 S8790 </t>
  </si>
  <si>
    <t xml:space="preserve">3.8.Подпрограмма «Осуществление  земельного контроля за использованием земель поселения» </t>
  </si>
  <si>
    <t>4. Муниципальная программа «Использование  и охрана земель на территории  Щучинского  сельского поселения»</t>
  </si>
  <si>
    <t xml:space="preserve">4.1 Мероприятия по повышение эффективности использования и охраны земель на территории поселения         </t>
  </si>
  <si>
    <t>5. Муниципальная программа «Развитие транспортной системы»</t>
  </si>
  <si>
    <t>24 2 01  S8850</t>
  </si>
  <si>
    <t xml:space="preserve"> Непрограммные расходы органов местного самоуправления</t>
  </si>
  <si>
    <r>
      <t xml:space="preserve">В С Е Г О </t>
    </r>
    <r>
      <rPr>
        <b/>
        <sz val="10"/>
        <color rgb="FFFF0000"/>
        <rFont val="Times New Roman"/>
        <family val="1"/>
        <charset val="204"/>
      </rPr>
      <t/>
    </r>
  </si>
  <si>
    <t>3.6.Подпрограмма «Благоустройство мест массового отдыха»</t>
  </si>
  <si>
    <t>3.7.Подпрограмма «Развитие градостроительной деятельности поселения»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</si>
  <si>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</t>
  </si>
  <si>
    <t xml:space="preserve">19 3 01 88490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</si>
  <si>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                                  </t>
  </si>
  <si>
    <t>19 3 01 S8500</t>
  </si>
  <si>
    <t>16 1 00 00000</t>
  </si>
  <si>
    <t>19 3 01 70100</t>
  </si>
  <si>
    <t>(тыс.рублей)</t>
  </si>
  <si>
    <t>2.3.Подпрограмма «Обеспечение реализации Муниципальной Программы»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</si>
  <si>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</si>
  <si>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</si>
  <si>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</si>
  <si>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3.1.Подпрограмма «Развитие сети уличного освещения»</t>
  </si>
  <si>
    <t>3.5. Подпрограмма «Реконструкция, ремонт сетей и объектов водоснабжения  »</t>
  </si>
  <si>
    <t xml:space="preserve">ОБ </t>
  </si>
  <si>
    <t>19 4 01 S8530</t>
  </si>
  <si>
    <t>памятная дата</t>
  </si>
  <si>
    <t>19 7 01 S8380</t>
  </si>
  <si>
    <t>19 4 01 90530</t>
  </si>
  <si>
    <t>19 6 02 98500</t>
  </si>
  <si>
    <t>19 3 01 88050</t>
  </si>
  <si>
    <t>19 2 01 70100</t>
  </si>
  <si>
    <t>19 3 03 90800</t>
  </si>
  <si>
    <t>ТОСы</t>
  </si>
  <si>
    <r>
      <t xml:space="preserve">5.2 Подпрограмма «Капитальный ремонт и ремонт автомобильных дорог общего пользования местного значения на территории Щучинского сельского поселения»                                                   </t>
    </r>
    <r>
      <rPr>
        <sz val="12"/>
        <color rgb="FF7030A0"/>
        <rFont val="Arial"/>
        <family val="2"/>
        <charset val="204"/>
      </rPr>
      <t xml:space="preserve">  </t>
    </r>
  </si>
  <si>
    <t>19 7 01 L5760</t>
  </si>
  <si>
    <t>ВБ</t>
  </si>
  <si>
    <t>19 7 01 S0520</t>
  </si>
  <si>
    <t>19 9 01 S8460</t>
  </si>
  <si>
    <t>19 7 01 S8520</t>
  </si>
  <si>
    <t>16 2 01 70100</t>
  </si>
  <si>
    <t>План</t>
  </si>
  <si>
    <t>Факт</t>
  </si>
  <si>
    <r>
      <t xml:space="preserve">Отчет по муниципальным программам  </t>
    </r>
    <r>
      <rPr>
        <b/>
        <sz val="16"/>
        <rFont val="Arial"/>
        <family val="2"/>
        <charset val="204"/>
      </rPr>
      <t>Щучинского</t>
    </r>
  </si>
  <si>
    <t xml:space="preserve"> сельского поселения за 1 квартал 2025 года</t>
  </si>
  <si>
    <t>Глава Щучинского сельского поселения:                                      И.Н.Лютиков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</si>
</sst>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7030A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49" fontId="9" fillId="0" borderId="3" xfId="0" applyNumberFormat="1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49" fontId="12" fillId="0" borderId="5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/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/>
    <xf numFmtId="0" fontId="12" fillId="0" borderId="1" xfId="0" applyFont="1" applyBorder="1" applyAlignment="1">
      <alignment wrapText="1"/>
    </xf>
    <xf numFmtId="49" fontId="12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49" fontId="5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164" fontId="2" fillId="0" borderId="0" xfId="0" applyNumberFormat="1" applyFont="1"/>
    <xf numFmtId="164" fontId="15" fillId="0" borderId="0" xfId="0" applyNumberFormat="1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7" fillId="0" borderId="0" xfId="0" applyFont="1" applyFill="1" applyAlignment="1"/>
    <xf numFmtId="164" fontId="7" fillId="0" borderId="0" xfId="0" applyNumberFormat="1" applyFont="1"/>
    <xf numFmtId="164" fontId="5" fillId="0" borderId="0" xfId="0" applyNumberFormat="1" applyFont="1"/>
    <xf numFmtId="164" fontId="10" fillId="0" borderId="0" xfId="0" applyNumberFormat="1" applyFont="1"/>
    <xf numFmtId="164" fontId="10" fillId="3" borderId="1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/>
    <xf numFmtId="164" fontId="16" fillId="0" borderId="0" xfId="0" applyNumberFormat="1" applyFont="1"/>
    <xf numFmtId="0" fontId="16" fillId="0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64" fontId="17" fillId="0" borderId="0" xfId="0" applyNumberFormat="1" applyFont="1"/>
    <xf numFmtId="164" fontId="18" fillId="0" borderId="0" xfId="0" applyNumberFormat="1" applyFont="1"/>
    <xf numFmtId="0" fontId="14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49" fontId="16" fillId="0" borderId="0" xfId="0" applyNumberFormat="1" applyFont="1"/>
    <xf numFmtId="49" fontId="19" fillId="0" borderId="0" xfId="0" applyNumberFormat="1" applyFont="1"/>
    <xf numFmtId="49" fontId="7" fillId="0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justify"/>
    </xf>
    <xf numFmtId="0" fontId="1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9933"/>
      <color rgb="FF66FFFF"/>
      <color rgb="FF00FFFF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2"/>
  <sheetViews>
    <sheetView tabSelected="1" workbookViewId="0">
      <selection activeCell="C20" sqref="C20"/>
    </sheetView>
  </sheetViews>
  <sheetFormatPr defaultRowHeight="15.05"/>
  <cols>
    <col min="1" max="1" width="99.109375" style="2" customWidth="1"/>
    <col min="2" max="2" width="6.6640625" style="2" customWidth="1"/>
    <col min="3" max="3" width="6.6640625" style="3" customWidth="1"/>
    <col min="4" max="4" width="15.5546875" style="3" customWidth="1"/>
    <col min="5" max="5" width="6.33203125" style="3" customWidth="1"/>
    <col min="6" max="6" width="11.44140625" style="2" customWidth="1"/>
    <col min="7" max="7" width="10.44140625" style="2" customWidth="1"/>
  </cols>
  <sheetData>
    <row r="1" spans="1:7">
      <c r="F1" s="3"/>
      <c r="G1" s="3"/>
    </row>
    <row r="2" spans="1:7" ht="20.7">
      <c r="A2" s="109" t="s">
        <v>117</v>
      </c>
      <c r="B2" s="109"/>
      <c r="C2" s="109"/>
      <c r="D2" s="109"/>
      <c r="E2" s="109"/>
      <c r="F2" s="109"/>
      <c r="G2" s="4"/>
    </row>
    <row r="3" spans="1:7" ht="17.55">
      <c r="A3" s="110" t="s">
        <v>118</v>
      </c>
      <c r="B3" s="110"/>
      <c r="C3" s="110"/>
      <c r="D3" s="110"/>
      <c r="E3" s="110"/>
      <c r="F3" s="110"/>
      <c r="G3" s="4"/>
    </row>
    <row r="4" spans="1:7" ht="15.65">
      <c r="A4" s="5"/>
      <c r="B4" s="5"/>
      <c r="C4" s="6"/>
      <c r="D4" s="6"/>
      <c r="E4" s="6"/>
      <c r="F4" s="7"/>
      <c r="G4" s="7" t="s">
        <v>91</v>
      </c>
    </row>
    <row r="5" spans="1:7">
      <c r="A5" s="8" t="s">
        <v>0</v>
      </c>
      <c r="B5" s="138"/>
      <c r="C5" s="9" t="s">
        <v>24</v>
      </c>
      <c r="D5" s="9" t="s">
        <v>7</v>
      </c>
      <c r="E5" s="9" t="s">
        <v>25</v>
      </c>
      <c r="F5" s="10" t="s">
        <v>115</v>
      </c>
      <c r="G5" s="10" t="s">
        <v>116</v>
      </c>
    </row>
    <row r="6" spans="1:7">
      <c r="A6" s="11" t="s">
        <v>1</v>
      </c>
      <c r="B6" s="139"/>
      <c r="C6" s="12"/>
      <c r="D6" s="13" t="s">
        <v>21</v>
      </c>
      <c r="E6" s="13"/>
      <c r="F6" s="14">
        <f>F7</f>
        <v>3093.6000000000004</v>
      </c>
      <c r="G6" s="14">
        <f t="shared" ref="G6" si="0">G7</f>
        <v>787.8</v>
      </c>
    </row>
    <row r="7" spans="1:7">
      <c r="A7" s="111" t="s">
        <v>2</v>
      </c>
      <c r="B7" s="41"/>
      <c r="C7" s="112"/>
      <c r="D7" s="114" t="s">
        <v>54</v>
      </c>
      <c r="E7" s="114"/>
      <c r="F7" s="116">
        <f>SUM(F9:F11)</f>
        <v>3093.6000000000004</v>
      </c>
      <c r="G7" s="116">
        <f t="shared" ref="G7" si="1">SUM(G9:G11)</f>
        <v>787.8</v>
      </c>
    </row>
    <row r="8" spans="1:7">
      <c r="A8" s="111"/>
      <c r="B8" s="140"/>
      <c r="C8" s="113"/>
      <c r="D8" s="115"/>
      <c r="E8" s="115"/>
      <c r="F8" s="117"/>
      <c r="G8" s="117"/>
    </row>
    <row r="9" spans="1:7">
      <c r="A9" s="92"/>
      <c r="B9" s="33"/>
      <c r="C9" s="12" t="s">
        <v>26</v>
      </c>
      <c r="D9" s="17" t="s">
        <v>8</v>
      </c>
      <c r="E9" s="17">
        <v>100</v>
      </c>
      <c r="F9" s="18">
        <v>2070.9</v>
      </c>
      <c r="G9" s="18">
        <v>367.7</v>
      </c>
    </row>
    <row r="10" spans="1:7">
      <c r="A10" s="19"/>
      <c r="B10" s="33"/>
      <c r="C10" s="12" t="s">
        <v>26</v>
      </c>
      <c r="D10" s="17" t="s">
        <v>8</v>
      </c>
      <c r="E10" s="17">
        <v>200</v>
      </c>
      <c r="F10" s="18">
        <v>1022.7</v>
      </c>
      <c r="G10" s="18">
        <v>420.1</v>
      </c>
    </row>
    <row r="11" spans="1:7">
      <c r="A11" s="19"/>
      <c r="B11" s="33"/>
      <c r="C11" s="12" t="s">
        <v>26</v>
      </c>
      <c r="D11" s="17" t="s">
        <v>8</v>
      </c>
      <c r="E11" s="26">
        <v>800</v>
      </c>
      <c r="F11" s="83"/>
      <c r="G11" s="83"/>
    </row>
    <row r="12" spans="1:7">
      <c r="A12" s="100" t="s">
        <v>3</v>
      </c>
      <c r="B12" s="141"/>
      <c r="C12" s="12"/>
      <c r="D12" s="13" t="s">
        <v>9</v>
      </c>
      <c r="E12" s="13"/>
      <c r="F12" s="14">
        <f>F13+F15+F21+F28+F35+F39+F40+F44</f>
        <v>8380</v>
      </c>
      <c r="G12" s="14">
        <f t="shared" ref="G12" si="2">G13+G15+G21+G28+G35+G39+G40+G44</f>
        <v>1465.6</v>
      </c>
    </row>
    <row r="13" spans="1:7">
      <c r="A13" s="98" t="s">
        <v>85</v>
      </c>
      <c r="B13" s="33"/>
      <c r="C13" s="12"/>
      <c r="D13" s="17" t="s">
        <v>89</v>
      </c>
      <c r="E13" s="17"/>
      <c r="F13" s="99">
        <f>F14</f>
        <v>1594.3</v>
      </c>
      <c r="G13" s="99">
        <f t="shared" ref="G13" si="3">G14</f>
        <v>255.9</v>
      </c>
    </row>
    <row r="14" spans="1:7">
      <c r="A14" s="20"/>
      <c r="B14" s="41"/>
      <c r="C14" s="12" t="s">
        <v>27</v>
      </c>
      <c r="D14" s="17" t="s">
        <v>10</v>
      </c>
      <c r="E14" s="17">
        <v>100</v>
      </c>
      <c r="F14" s="18">
        <v>1594.3</v>
      </c>
      <c r="G14" s="18">
        <v>255.9</v>
      </c>
    </row>
    <row r="15" spans="1:7">
      <c r="A15" s="118" t="s">
        <v>4</v>
      </c>
      <c r="B15" s="41"/>
      <c r="C15" s="112"/>
      <c r="D15" s="114" t="s">
        <v>30</v>
      </c>
      <c r="E15" s="114"/>
      <c r="F15" s="120">
        <f>F18+F19+F20+F17</f>
        <v>1549.6000000000001</v>
      </c>
      <c r="G15" s="120">
        <f t="shared" ref="G15" si="4">G18+G19+G20+G17</f>
        <v>279.2</v>
      </c>
    </row>
    <row r="16" spans="1:7">
      <c r="A16" s="119"/>
      <c r="B16" s="140"/>
      <c r="C16" s="113"/>
      <c r="D16" s="115"/>
      <c r="E16" s="115"/>
      <c r="F16" s="121"/>
      <c r="G16" s="121"/>
    </row>
    <row r="17" spans="1:7" s="1" customFormat="1">
      <c r="A17" s="97"/>
      <c r="B17" s="142" t="s">
        <v>70</v>
      </c>
      <c r="C17" s="94" t="s">
        <v>28</v>
      </c>
      <c r="D17" s="17" t="s">
        <v>114</v>
      </c>
      <c r="E17" s="17">
        <v>200</v>
      </c>
      <c r="F17" s="37">
        <v>300</v>
      </c>
      <c r="G17" s="37"/>
    </row>
    <row r="18" spans="1:7">
      <c r="A18" s="15"/>
      <c r="B18" s="140"/>
      <c r="C18" s="94" t="s">
        <v>28</v>
      </c>
      <c r="D18" s="17" t="s">
        <v>11</v>
      </c>
      <c r="E18" s="17">
        <v>100</v>
      </c>
      <c r="F18" s="32">
        <v>865.1</v>
      </c>
      <c r="G18" s="21">
        <v>204.5</v>
      </c>
    </row>
    <row r="19" spans="1:7">
      <c r="A19" s="22"/>
      <c r="B19" s="140"/>
      <c r="C19" s="94" t="s">
        <v>28</v>
      </c>
      <c r="D19" s="17" t="s">
        <v>11</v>
      </c>
      <c r="E19" s="17">
        <v>200</v>
      </c>
      <c r="F19" s="21">
        <v>382.3</v>
      </c>
      <c r="G19" s="21">
        <v>74.7</v>
      </c>
    </row>
    <row r="20" spans="1:7">
      <c r="A20" s="97"/>
      <c r="B20" s="140"/>
      <c r="C20" s="94" t="s">
        <v>28</v>
      </c>
      <c r="D20" s="17" t="s">
        <v>11</v>
      </c>
      <c r="E20" s="17">
        <v>800</v>
      </c>
      <c r="F20" s="21">
        <v>2.2000000000000002</v>
      </c>
      <c r="G20" s="21"/>
    </row>
    <row r="21" spans="1:7">
      <c r="A21" s="122" t="s">
        <v>92</v>
      </c>
      <c r="B21" s="41"/>
      <c r="C21" s="112"/>
      <c r="D21" s="114" t="s">
        <v>29</v>
      </c>
      <c r="E21" s="114"/>
      <c r="F21" s="120">
        <f>F23+F24+F25+F26+F27</f>
        <v>4452</v>
      </c>
      <c r="G21" s="120">
        <f t="shared" ref="G21" si="5">G23+G24+G25+G26+G27</f>
        <v>786.80000000000007</v>
      </c>
    </row>
    <row r="22" spans="1:7">
      <c r="A22" s="122"/>
      <c r="B22" s="140"/>
      <c r="C22" s="113"/>
      <c r="D22" s="115"/>
      <c r="E22" s="115"/>
      <c r="F22" s="121"/>
      <c r="G22" s="121"/>
    </row>
    <row r="23" spans="1:7">
      <c r="A23" s="16"/>
      <c r="B23" s="33"/>
      <c r="C23" s="12" t="s">
        <v>31</v>
      </c>
      <c r="D23" s="17" t="s">
        <v>22</v>
      </c>
      <c r="E23" s="17">
        <v>100</v>
      </c>
      <c r="F23" s="23">
        <v>3454</v>
      </c>
      <c r="G23" s="23">
        <v>695.7</v>
      </c>
    </row>
    <row r="24" spans="1:7">
      <c r="A24" s="24"/>
      <c r="B24" s="33"/>
      <c r="C24" s="12" t="s">
        <v>31</v>
      </c>
      <c r="D24" s="17" t="s">
        <v>22</v>
      </c>
      <c r="E24" s="17">
        <v>200</v>
      </c>
      <c r="F24" s="23">
        <v>888</v>
      </c>
      <c r="G24" s="23">
        <v>86.5</v>
      </c>
    </row>
    <row r="25" spans="1:7">
      <c r="A25" s="25"/>
      <c r="B25" s="33"/>
      <c r="C25" s="12" t="s">
        <v>31</v>
      </c>
      <c r="D25" s="17" t="s">
        <v>22</v>
      </c>
      <c r="E25" s="26">
        <v>800</v>
      </c>
      <c r="F25" s="27">
        <v>8</v>
      </c>
      <c r="G25" s="27">
        <v>4.5999999999999996</v>
      </c>
    </row>
    <row r="26" spans="1:7">
      <c r="A26" s="25"/>
      <c r="B26" s="33"/>
      <c r="C26" s="12" t="s">
        <v>31</v>
      </c>
      <c r="D26" s="17" t="s">
        <v>32</v>
      </c>
      <c r="E26" s="17">
        <v>200</v>
      </c>
      <c r="F26" s="27">
        <v>80</v>
      </c>
      <c r="G26" s="27"/>
    </row>
    <row r="27" spans="1:7">
      <c r="A27" s="25"/>
      <c r="B27" s="41"/>
      <c r="C27" s="12" t="s">
        <v>31</v>
      </c>
      <c r="D27" s="17" t="s">
        <v>32</v>
      </c>
      <c r="E27" s="17">
        <v>800</v>
      </c>
      <c r="F27" s="27">
        <v>22</v>
      </c>
      <c r="G27" s="27"/>
    </row>
    <row r="28" spans="1:7">
      <c r="A28" s="122" t="s">
        <v>5</v>
      </c>
      <c r="B28" s="41"/>
      <c r="C28" s="112"/>
      <c r="D28" s="114" t="s">
        <v>33</v>
      </c>
      <c r="E28" s="114"/>
      <c r="F28" s="125">
        <f>F31+F32+F33+F34</f>
        <v>158</v>
      </c>
      <c r="G28" s="125">
        <f t="shared" ref="G28" si="6">G31+G32+G33+G34</f>
        <v>48</v>
      </c>
    </row>
    <row r="29" spans="1:7">
      <c r="A29" s="122"/>
      <c r="B29" s="143"/>
      <c r="C29" s="123"/>
      <c r="D29" s="124"/>
      <c r="E29" s="124"/>
      <c r="F29" s="125"/>
      <c r="G29" s="125"/>
    </row>
    <row r="30" spans="1:7">
      <c r="A30" s="122"/>
      <c r="B30" s="140"/>
      <c r="C30" s="113"/>
      <c r="D30" s="115"/>
      <c r="E30" s="115"/>
      <c r="F30" s="125"/>
      <c r="G30" s="125"/>
    </row>
    <row r="31" spans="1:7">
      <c r="A31" s="20"/>
      <c r="B31" s="41"/>
      <c r="C31" s="93" t="s">
        <v>34</v>
      </c>
      <c r="D31" s="17" t="s">
        <v>12</v>
      </c>
      <c r="E31" s="107">
        <v>800</v>
      </c>
      <c r="F31" s="28">
        <v>10</v>
      </c>
      <c r="G31" s="28"/>
    </row>
    <row r="32" spans="1:7">
      <c r="A32" s="20"/>
      <c r="B32" s="41"/>
      <c r="C32" s="93" t="s">
        <v>35</v>
      </c>
      <c r="D32" s="17" t="s">
        <v>14</v>
      </c>
      <c r="E32" s="107">
        <v>700</v>
      </c>
      <c r="F32" s="28">
        <v>1</v>
      </c>
      <c r="G32" s="28"/>
    </row>
    <row r="33" spans="1:7">
      <c r="A33" s="20"/>
      <c r="B33" s="41"/>
      <c r="C33" s="93" t="s">
        <v>28</v>
      </c>
      <c r="D33" s="17" t="s">
        <v>13</v>
      </c>
      <c r="E33" s="107">
        <v>500</v>
      </c>
      <c r="F33" s="28">
        <v>146</v>
      </c>
      <c r="G33" s="28">
        <v>48</v>
      </c>
    </row>
    <row r="34" spans="1:7">
      <c r="A34" s="20"/>
      <c r="B34" s="41"/>
      <c r="C34" s="93" t="s">
        <v>40</v>
      </c>
      <c r="D34" s="95" t="s">
        <v>13</v>
      </c>
      <c r="E34" s="107">
        <v>500</v>
      </c>
      <c r="F34" s="28">
        <v>1</v>
      </c>
      <c r="G34" s="28"/>
    </row>
    <row r="35" spans="1:7" ht="15.65">
      <c r="A35" s="130" t="s">
        <v>93</v>
      </c>
      <c r="B35" s="49"/>
      <c r="C35" s="132"/>
      <c r="D35" s="114" t="s">
        <v>36</v>
      </c>
      <c r="E35" s="114"/>
      <c r="F35" s="116">
        <f>F37+F38</f>
        <v>34</v>
      </c>
      <c r="G35" s="116">
        <f t="shared" ref="G35" si="7">G37+G38</f>
        <v>0</v>
      </c>
    </row>
    <row r="36" spans="1:7" ht="15.65">
      <c r="A36" s="131"/>
      <c r="B36" s="144"/>
      <c r="C36" s="133"/>
      <c r="D36" s="115"/>
      <c r="E36" s="115"/>
      <c r="F36" s="117"/>
      <c r="G36" s="117"/>
    </row>
    <row r="37" spans="1:7" ht="15.65">
      <c r="A37" s="101"/>
      <c r="B37" s="144"/>
      <c r="C37" s="102" t="s">
        <v>37</v>
      </c>
      <c r="D37" s="17" t="s">
        <v>74</v>
      </c>
      <c r="E37" s="108">
        <v>200</v>
      </c>
      <c r="F37" s="29">
        <v>32</v>
      </c>
      <c r="G37" s="29"/>
    </row>
    <row r="38" spans="1:7" ht="15.65">
      <c r="A38" s="101"/>
      <c r="B38" s="144"/>
      <c r="C38" s="102" t="s">
        <v>38</v>
      </c>
      <c r="D38" s="17" t="s">
        <v>15</v>
      </c>
      <c r="E38" s="108">
        <v>200</v>
      </c>
      <c r="F38" s="29">
        <v>2</v>
      </c>
      <c r="G38" s="29"/>
    </row>
    <row r="39" spans="1:7">
      <c r="A39" s="98" t="s">
        <v>94</v>
      </c>
      <c r="B39" s="33"/>
      <c r="C39" s="12" t="s">
        <v>39</v>
      </c>
      <c r="D39" s="17" t="s">
        <v>16</v>
      </c>
      <c r="E39" s="17">
        <v>300</v>
      </c>
      <c r="F39" s="18">
        <v>106.9</v>
      </c>
      <c r="G39" s="18">
        <v>17.8</v>
      </c>
    </row>
    <row r="40" spans="1:7" ht="30.05">
      <c r="A40" s="98" t="s">
        <v>73</v>
      </c>
      <c r="B40" s="33"/>
      <c r="C40" s="12"/>
      <c r="D40" s="17" t="s">
        <v>59</v>
      </c>
      <c r="E40" s="17"/>
      <c r="F40" s="99">
        <f>F41+F43+F42</f>
        <v>322.2</v>
      </c>
      <c r="G40" s="99">
        <f t="shared" ref="G40" si="8">G41+G43+G42</f>
        <v>50.3</v>
      </c>
    </row>
    <row r="41" spans="1:7">
      <c r="A41" s="30"/>
      <c r="B41" s="142" t="s">
        <v>70</v>
      </c>
      <c r="C41" s="31" t="s">
        <v>53</v>
      </c>
      <c r="D41" s="26" t="s">
        <v>75</v>
      </c>
      <c r="E41" s="26">
        <v>200</v>
      </c>
      <c r="F41" s="32">
        <v>177.2</v>
      </c>
      <c r="G41" s="32">
        <v>25.2</v>
      </c>
    </row>
    <row r="42" spans="1:7">
      <c r="A42" s="30"/>
      <c r="B42" s="33" t="s">
        <v>72</v>
      </c>
      <c r="C42" s="31" t="s">
        <v>53</v>
      </c>
      <c r="D42" s="26" t="s">
        <v>75</v>
      </c>
      <c r="E42" s="26">
        <v>200</v>
      </c>
      <c r="F42" s="32">
        <v>125</v>
      </c>
      <c r="G42" s="32">
        <v>25.1</v>
      </c>
    </row>
    <row r="43" spans="1:7">
      <c r="A43" s="98"/>
      <c r="B43" s="33"/>
      <c r="C43" s="12" t="s">
        <v>53</v>
      </c>
      <c r="D43" s="17" t="s">
        <v>49</v>
      </c>
      <c r="E43" s="17">
        <v>200</v>
      </c>
      <c r="F43" s="32">
        <v>20</v>
      </c>
      <c r="G43" s="32"/>
    </row>
    <row r="44" spans="1:7" ht="30.05">
      <c r="A44" s="98" t="s">
        <v>95</v>
      </c>
      <c r="B44" s="33"/>
      <c r="C44" s="12"/>
      <c r="D44" s="17" t="s">
        <v>41</v>
      </c>
      <c r="E44" s="17"/>
      <c r="F44" s="34">
        <f>F45+F46</f>
        <v>163</v>
      </c>
      <c r="G44" s="34">
        <f t="shared" ref="G44" si="9">G45+G46</f>
        <v>27.6</v>
      </c>
    </row>
    <row r="45" spans="1:7" ht="15.65">
      <c r="A45" s="35"/>
      <c r="B45" s="142" t="s">
        <v>71</v>
      </c>
      <c r="C45" s="12" t="s">
        <v>42</v>
      </c>
      <c r="D45" s="17" t="s">
        <v>17</v>
      </c>
      <c r="E45" s="17">
        <v>100</v>
      </c>
      <c r="F45" s="36">
        <v>144</v>
      </c>
      <c r="G45" s="36">
        <v>27.6</v>
      </c>
    </row>
    <row r="46" spans="1:7" ht="15.65">
      <c r="A46" s="98"/>
      <c r="B46" s="142" t="s">
        <v>71</v>
      </c>
      <c r="C46" s="12" t="s">
        <v>42</v>
      </c>
      <c r="D46" s="17" t="s">
        <v>17</v>
      </c>
      <c r="E46" s="17">
        <v>200</v>
      </c>
      <c r="F46" s="36">
        <v>19</v>
      </c>
      <c r="G46" s="36"/>
    </row>
    <row r="47" spans="1:7">
      <c r="A47" s="126" t="s">
        <v>6</v>
      </c>
      <c r="B47" s="145"/>
      <c r="C47" s="112"/>
      <c r="D47" s="127" t="s">
        <v>18</v>
      </c>
      <c r="E47" s="127"/>
      <c r="F47" s="129">
        <f>F49+F55+F63+F68+F69+F71+F83+F84</f>
        <v>9652.0999999999985</v>
      </c>
      <c r="G47" s="129">
        <f>G49+G55+G63+G68+G69+G71+G83+G84</f>
        <v>461.3</v>
      </c>
    </row>
    <row r="48" spans="1:7">
      <c r="A48" s="126"/>
      <c r="B48" s="146"/>
      <c r="C48" s="113"/>
      <c r="D48" s="128"/>
      <c r="E48" s="128"/>
      <c r="F48" s="129"/>
      <c r="G48" s="129"/>
    </row>
    <row r="49" spans="1:7">
      <c r="A49" s="118" t="s">
        <v>96</v>
      </c>
      <c r="B49" s="41"/>
      <c r="C49" s="112"/>
      <c r="D49" s="114" t="s">
        <v>55</v>
      </c>
      <c r="E49" s="114"/>
      <c r="F49" s="120">
        <f>F52+F53+F54+F51</f>
        <v>1009.3</v>
      </c>
      <c r="G49" s="120">
        <f t="shared" ref="G49" si="10">G52+G53+G54+G51</f>
        <v>346.8</v>
      </c>
    </row>
    <row r="50" spans="1:7">
      <c r="A50" s="119"/>
      <c r="B50" s="140"/>
      <c r="C50" s="113"/>
      <c r="D50" s="115"/>
      <c r="E50" s="115"/>
      <c r="F50" s="121"/>
      <c r="G50" s="121"/>
    </row>
    <row r="51" spans="1:7">
      <c r="A51" s="97"/>
      <c r="B51" s="142" t="s">
        <v>70</v>
      </c>
      <c r="C51" s="31" t="s">
        <v>45</v>
      </c>
      <c r="D51" s="26" t="s">
        <v>105</v>
      </c>
      <c r="E51" s="26">
        <v>200</v>
      </c>
      <c r="F51" s="37"/>
      <c r="G51" s="37"/>
    </row>
    <row r="52" spans="1:7">
      <c r="A52" s="38"/>
      <c r="B52" s="33"/>
      <c r="C52" s="12" t="s">
        <v>45</v>
      </c>
      <c r="D52" s="17" t="s">
        <v>19</v>
      </c>
      <c r="E52" s="17">
        <v>200</v>
      </c>
      <c r="F52" s="21">
        <v>911.1</v>
      </c>
      <c r="G52" s="21">
        <v>346.8</v>
      </c>
    </row>
    <row r="53" spans="1:7">
      <c r="A53" s="39"/>
      <c r="B53" s="142" t="s">
        <v>70</v>
      </c>
      <c r="C53" s="31" t="s">
        <v>45</v>
      </c>
      <c r="D53" s="26" t="s">
        <v>23</v>
      </c>
      <c r="E53" s="26">
        <v>200</v>
      </c>
      <c r="F53" s="32">
        <v>89.3</v>
      </c>
      <c r="G53" s="32"/>
    </row>
    <row r="54" spans="1:7">
      <c r="A54" s="40"/>
      <c r="B54" s="41" t="s">
        <v>72</v>
      </c>
      <c r="C54" s="12" t="s">
        <v>45</v>
      </c>
      <c r="D54" s="26" t="s">
        <v>23</v>
      </c>
      <c r="E54" s="26">
        <v>200</v>
      </c>
      <c r="F54" s="32">
        <v>8.9</v>
      </c>
      <c r="G54" s="32"/>
    </row>
    <row r="55" spans="1:7">
      <c r="A55" s="96" t="s">
        <v>68</v>
      </c>
      <c r="B55" s="41"/>
      <c r="C55" s="93"/>
      <c r="D55" s="17" t="s">
        <v>44</v>
      </c>
      <c r="E55" s="17"/>
      <c r="F55" s="99">
        <f>F58+F60+F61+F59+F56+F57+F62</f>
        <v>591</v>
      </c>
      <c r="G55" s="99">
        <f>G58+G60+G61+G59+G56+G57+G62</f>
        <v>34.5</v>
      </c>
    </row>
    <row r="56" spans="1:7">
      <c r="A56" s="96"/>
      <c r="B56" s="142" t="s">
        <v>70</v>
      </c>
      <c r="C56" s="93" t="s">
        <v>45</v>
      </c>
      <c r="D56" s="17" t="s">
        <v>90</v>
      </c>
      <c r="E56" s="17">
        <v>200</v>
      </c>
      <c r="F56" s="18"/>
      <c r="G56" s="18"/>
    </row>
    <row r="57" spans="1:7">
      <c r="A57" s="96"/>
      <c r="B57" s="41"/>
      <c r="C57" s="93" t="s">
        <v>45</v>
      </c>
      <c r="D57" s="17" t="s">
        <v>104</v>
      </c>
      <c r="E57" s="17">
        <v>200</v>
      </c>
      <c r="F57" s="18">
        <v>100</v>
      </c>
      <c r="G57" s="18"/>
    </row>
    <row r="58" spans="1:7">
      <c r="A58" s="42"/>
      <c r="B58" s="41"/>
      <c r="C58" s="93" t="s">
        <v>45</v>
      </c>
      <c r="D58" s="17" t="s">
        <v>20</v>
      </c>
      <c r="E58" s="17">
        <v>200</v>
      </c>
      <c r="F58" s="18">
        <v>256</v>
      </c>
      <c r="G58" s="32">
        <v>10.1</v>
      </c>
    </row>
    <row r="59" spans="1:7">
      <c r="A59" s="42"/>
      <c r="B59" s="142" t="s">
        <v>70</v>
      </c>
      <c r="C59" s="93" t="s">
        <v>45</v>
      </c>
      <c r="D59" s="17" t="s">
        <v>88</v>
      </c>
      <c r="E59" s="17">
        <v>200</v>
      </c>
      <c r="F59" s="18"/>
      <c r="G59" s="18"/>
    </row>
    <row r="60" spans="1:7">
      <c r="A60" s="43"/>
      <c r="B60" s="41"/>
      <c r="C60" s="93" t="s">
        <v>45</v>
      </c>
      <c r="D60" s="17" t="s">
        <v>50</v>
      </c>
      <c r="E60" s="17">
        <v>200</v>
      </c>
      <c r="F60" s="18">
        <v>35</v>
      </c>
      <c r="G60" s="18">
        <v>24.4</v>
      </c>
    </row>
    <row r="61" spans="1:7">
      <c r="A61" s="41"/>
      <c r="B61" s="41"/>
      <c r="C61" s="93" t="s">
        <v>45</v>
      </c>
      <c r="D61" s="17" t="s">
        <v>86</v>
      </c>
      <c r="E61" s="17">
        <v>200</v>
      </c>
      <c r="F61" s="18">
        <v>200</v>
      </c>
      <c r="G61" s="18"/>
    </row>
    <row r="62" spans="1:7">
      <c r="A62" s="44" t="s">
        <v>107</v>
      </c>
      <c r="B62" s="41"/>
      <c r="C62" s="93" t="s">
        <v>45</v>
      </c>
      <c r="D62" s="17" t="s">
        <v>106</v>
      </c>
      <c r="E62" s="17">
        <v>200</v>
      </c>
      <c r="F62" s="18"/>
      <c r="G62" s="18"/>
    </row>
    <row r="63" spans="1:7">
      <c r="A63" s="98" t="s">
        <v>69</v>
      </c>
      <c r="B63" s="33"/>
      <c r="C63" s="12"/>
      <c r="D63" s="17" t="s">
        <v>64</v>
      </c>
      <c r="E63" s="17"/>
      <c r="F63" s="45">
        <f>F64+F65+F66+F67</f>
        <v>35</v>
      </c>
      <c r="G63" s="45">
        <f t="shared" ref="G63" si="11">G64+G65+G66+G67</f>
        <v>0</v>
      </c>
    </row>
    <row r="64" spans="1:7">
      <c r="A64" s="19"/>
      <c r="B64" s="33"/>
      <c r="C64" s="12" t="s">
        <v>45</v>
      </c>
      <c r="D64" s="17" t="s">
        <v>102</v>
      </c>
      <c r="E64" s="17">
        <v>200</v>
      </c>
      <c r="F64" s="18">
        <v>35</v>
      </c>
      <c r="G64" s="18"/>
    </row>
    <row r="65" spans="1:7">
      <c r="A65" s="25"/>
      <c r="B65" s="33"/>
      <c r="C65" s="12" t="s">
        <v>45</v>
      </c>
      <c r="D65" s="17" t="s">
        <v>46</v>
      </c>
      <c r="E65" s="17">
        <v>200</v>
      </c>
      <c r="F65" s="18"/>
      <c r="G65" s="18"/>
    </row>
    <row r="66" spans="1:7" ht="15.65">
      <c r="A66" s="25"/>
      <c r="B66" s="147" t="s">
        <v>98</v>
      </c>
      <c r="C66" s="46" t="s">
        <v>45</v>
      </c>
      <c r="D66" s="47" t="s">
        <v>99</v>
      </c>
      <c r="E66" s="48">
        <v>200</v>
      </c>
      <c r="F66" s="18"/>
      <c r="G66" s="18"/>
    </row>
    <row r="67" spans="1:7" ht="15.65">
      <c r="A67" s="25"/>
      <c r="B67" s="49" t="s">
        <v>72</v>
      </c>
      <c r="C67" s="46" t="s">
        <v>45</v>
      </c>
      <c r="D67" s="47" t="s">
        <v>99</v>
      </c>
      <c r="E67" s="48">
        <v>200</v>
      </c>
      <c r="F67" s="18"/>
      <c r="G67" s="18"/>
    </row>
    <row r="68" spans="1:7" ht="30.05">
      <c r="A68" s="25" t="s">
        <v>87</v>
      </c>
      <c r="B68" s="33"/>
      <c r="C68" s="12" t="s">
        <v>45</v>
      </c>
      <c r="D68" s="17" t="s">
        <v>47</v>
      </c>
      <c r="E68" s="17">
        <v>200</v>
      </c>
      <c r="F68" s="18">
        <v>20</v>
      </c>
      <c r="G68" s="18"/>
    </row>
    <row r="69" spans="1:7">
      <c r="A69" s="25" t="s">
        <v>97</v>
      </c>
      <c r="B69" s="33"/>
      <c r="C69" s="12"/>
      <c r="D69" s="17" t="s">
        <v>65</v>
      </c>
      <c r="E69" s="17"/>
      <c r="F69" s="34">
        <f>F70</f>
        <v>45</v>
      </c>
      <c r="G69" s="34">
        <f t="shared" ref="G69" si="12">G70</f>
        <v>0</v>
      </c>
    </row>
    <row r="70" spans="1:7">
      <c r="A70" s="25"/>
      <c r="B70" s="33"/>
      <c r="C70" s="12" t="s">
        <v>51</v>
      </c>
      <c r="D70" s="17" t="s">
        <v>103</v>
      </c>
      <c r="E70" s="17">
        <v>500</v>
      </c>
      <c r="F70" s="18">
        <v>45</v>
      </c>
      <c r="G70" s="18"/>
    </row>
    <row r="71" spans="1:7">
      <c r="A71" s="25" t="s">
        <v>83</v>
      </c>
      <c r="B71" s="33"/>
      <c r="C71" s="12"/>
      <c r="D71" s="17" t="s">
        <v>66</v>
      </c>
      <c r="E71" s="17"/>
      <c r="F71" s="45">
        <f>SUM(F72:F82)</f>
        <v>7821.7999999999993</v>
      </c>
      <c r="G71" s="45">
        <f t="shared" ref="G71" si="13">SUM(G72:G82)</f>
        <v>40</v>
      </c>
    </row>
    <row r="72" spans="1:7">
      <c r="A72" s="25"/>
      <c r="B72" s="33"/>
      <c r="C72" s="12" t="s">
        <v>40</v>
      </c>
      <c r="D72" s="17" t="s">
        <v>60</v>
      </c>
      <c r="E72" s="17">
        <v>200</v>
      </c>
      <c r="F72" s="18">
        <v>70</v>
      </c>
      <c r="G72" s="18"/>
    </row>
    <row r="73" spans="1:7">
      <c r="A73" s="19"/>
      <c r="B73" s="33"/>
      <c r="C73" s="12" t="s">
        <v>45</v>
      </c>
      <c r="D73" s="17" t="s">
        <v>60</v>
      </c>
      <c r="E73" s="17">
        <v>200</v>
      </c>
      <c r="F73" s="18">
        <v>82</v>
      </c>
      <c r="G73" s="18">
        <v>40</v>
      </c>
    </row>
    <row r="74" spans="1:7" ht="15.65">
      <c r="A74" s="50" t="s">
        <v>100</v>
      </c>
      <c r="B74" s="147" t="s">
        <v>70</v>
      </c>
      <c r="C74" s="51" t="s">
        <v>45</v>
      </c>
      <c r="D74" s="47" t="s">
        <v>101</v>
      </c>
      <c r="E74" s="47">
        <v>200</v>
      </c>
      <c r="F74" s="18">
        <v>316</v>
      </c>
      <c r="G74" s="18"/>
    </row>
    <row r="75" spans="1:7" ht="15.65">
      <c r="A75" s="19"/>
      <c r="B75" s="33" t="s">
        <v>72</v>
      </c>
      <c r="C75" s="51" t="s">
        <v>45</v>
      </c>
      <c r="D75" s="47" t="s">
        <v>101</v>
      </c>
      <c r="E75" s="47">
        <v>200</v>
      </c>
      <c r="F75" s="18">
        <v>484</v>
      </c>
      <c r="G75" s="18"/>
    </row>
    <row r="76" spans="1:7" s="1" customFormat="1" ht="15.65">
      <c r="A76" s="19"/>
      <c r="B76" s="147" t="s">
        <v>71</v>
      </c>
      <c r="C76" s="51" t="s">
        <v>45</v>
      </c>
      <c r="D76" s="47" t="s">
        <v>109</v>
      </c>
      <c r="E76" s="47">
        <v>200</v>
      </c>
      <c r="F76" s="18">
        <v>2940</v>
      </c>
      <c r="G76" s="18"/>
    </row>
    <row r="77" spans="1:7" ht="15.65">
      <c r="A77" s="19"/>
      <c r="B77" s="147" t="s">
        <v>70</v>
      </c>
      <c r="C77" s="51" t="s">
        <v>45</v>
      </c>
      <c r="D77" s="47" t="s">
        <v>109</v>
      </c>
      <c r="E77" s="47">
        <v>200</v>
      </c>
      <c r="F77" s="18">
        <v>60</v>
      </c>
      <c r="G77" s="18"/>
    </row>
    <row r="78" spans="1:7" ht="15.65">
      <c r="A78" s="19"/>
      <c r="B78" s="33" t="s">
        <v>72</v>
      </c>
      <c r="C78" s="51" t="s">
        <v>45</v>
      </c>
      <c r="D78" s="47" t="s">
        <v>109</v>
      </c>
      <c r="E78" s="47">
        <v>200</v>
      </c>
      <c r="F78" s="18">
        <v>1570</v>
      </c>
      <c r="G78" s="18"/>
    </row>
    <row r="79" spans="1:7" ht="15.65">
      <c r="A79" s="19"/>
      <c r="B79" s="33" t="s">
        <v>110</v>
      </c>
      <c r="C79" s="51" t="s">
        <v>45</v>
      </c>
      <c r="D79" s="47" t="s">
        <v>109</v>
      </c>
      <c r="E79" s="47">
        <v>200</v>
      </c>
      <c r="F79" s="18">
        <v>428</v>
      </c>
      <c r="G79" s="18"/>
    </row>
    <row r="80" spans="1:7" ht="15.65">
      <c r="A80" s="19"/>
      <c r="B80" s="33"/>
      <c r="C80" s="51" t="s">
        <v>45</v>
      </c>
      <c r="D80" s="47" t="s">
        <v>111</v>
      </c>
      <c r="E80" s="47">
        <v>500</v>
      </c>
      <c r="F80" s="18">
        <v>857.2</v>
      </c>
      <c r="G80" s="18"/>
    </row>
    <row r="81" spans="1:7">
      <c r="A81" s="19"/>
      <c r="B81" s="142" t="s">
        <v>70</v>
      </c>
      <c r="C81" s="93" t="s">
        <v>45</v>
      </c>
      <c r="D81" s="17" t="s">
        <v>113</v>
      </c>
      <c r="E81" s="17">
        <v>200</v>
      </c>
      <c r="F81" s="18">
        <v>507.4</v>
      </c>
      <c r="G81" s="18"/>
    </row>
    <row r="82" spans="1:7" s="1" customFormat="1">
      <c r="A82" s="19"/>
      <c r="B82" s="33" t="s">
        <v>72</v>
      </c>
      <c r="C82" s="105" t="s">
        <v>45</v>
      </c>
      <c r="D82" s="17" t="s">
        <v>113</v>
      </c>
      <c r="E82" s="17">
        <v>200</v>
      </c>
      <c r="F82" s="18">
        <v>507.2</v>
      </c>
      <c r="G82" s="18"/>
    </row>
    <row r="83" spans="1:7" ht="30.05">
      <c r="A83" s="25" t="s">
        <v>76</v>
      </c>
      <c r="B83" s="148"/>
      <c r="C83" s="12" t="s">
        <v>40</v>
      </c>
      <c r="D83" s="26" t="s">
        <v>63</v>
      </c>
      <c r="E83" s="26">
        <v>200</v>
      </c>
      <c r="F83" s="18"/>
      <c r="G83" s="18"/>
    </row>
    <row r="84" spans="1:7">
      <c r="A84" s="98" t="s">
        <v>84</v>
      </c>
      <c r="B84" s="149"/>
      <c r="C84" s="52"/>
      <c r="D84" s="53" t="s">
        <v>61</v>
      </c>
      <c r="E84" s="53"/>
      <c r="F84" s="99">
        <f>F85+F86+F87</f>
        <v>130</v>
      </c>
      <c r="G84" s="99">
        <f>G85+G86+G87</f>
        <v>40</v>
      </c>
    </row>
    <row r="85" spans="1:7">
      <c r="A85" s="98"/>
      <c r="B85" s="149"/>
      <c r="C85" s="52" t="s">
        <v>40</v>
      </c>
      <c r="D85" s="53" t="s">
        <v>56</v>
      </c>
      <c r="E85" s="53">
        <v>200</v>
      </c>
      <c r="F85" s="18">
        <v>130</v>
      </c>
      <c r="G85" s="18">
        <v>40</v>
      </c>
    </row>
    <row r="86" spans="1:7" ht="15.65">
      <c r="A86" s="98"/>
      <c r="B86" s="147" t="s">
        <v>98</v>
      </c>
      <c r="C86" s="87" t="s">
        <v>40</v>
      </c>
      <c r="D86" s="88" t="s">
        <v>112</v>
      </c>
      <c r="E86" s="47">
        <v>200</v>
      </c>
      <c r="F86" s="18"/>
      <c r="G86" s="18"/>
    </row>
    <row r="87" spans="1:7" ht="15.65">
      <c r="A87" s="98"/>
      <c r="B87" s="49" t="s">
        <v>72</v>
      </c>
      <c r="C87" s="87" t="s">
        <v>40</v>
      </c>
      <c r="D87" s="88" t="s">
        <v>112</v>
      </c>
      <c r="E87" s="47">
        <v>200</v>
      </c>
      <c r="F87" s="18"/>
      <c r="G87" s="18"/>
    </row>
    <row r="88" spans="1:7" ht="30.7">
      <c r="A88" s="54" t="s">
        <v>77</v>
      </c>
      <c r="B88" s="150"/>
      <c r="C88" s="55"/>
      <c r="D88" s="56" t="s">
        <v>57</v>
      </c>
      <c r="E88" s="57"/>
      <c r="F88" s="58">
        <f>F89</f>
        <v>15</v>
      </c>
      <c r="G88" s="58">
        <f t="shared" ref="G88" si="14">G89</f>
        <v>0</v>
      </c>
    </row>
    <row r="89" spans="1:7" ht="30.7">
      <c r="A89" s="59" t="s">
        <v>78</v>
      </c>
      <c r="B89" s="151"/>
      <c r="C89" s="55" t="s">
        <v>40</v>
      </c>
      <c r="D89" s="60" t="s">
        <v>58</v>
      </c>
      <c r="E89" s="61">
        <v>200</v>
      </c>
      <c r="F89" s="62">
        <v>15</v>
      </c>
      <c r="G89" s="62"/>
    </row>
    <row r="90" spans="1:7" ht="15.65">
      <c r="A90" s="63" t="s">
        <v>79</v>
      </c>
      <c r="B90" s="152"/>
      <c r="C90" s="64"/>
      <c r="D90" s="65" t="s">
        <v>62</v>
      </c>
      <c r="E90" s="57"/>
      <c r="F90" s="58">
        <f>F91+F92+F93</f>
        <v>1599.6999999999998</v>
      </c>
      <c r="G90" s="58">
        <f t="shared" ref="G90" si="15">G91+G92+G93</f>
        <v>100</v>
      </c>
    </row>
    <row r="91" spans="1:7" ht="30.7">
      <c r="A91" s="66" t="s">
        <v>108</v>
      </c>
      <c r="B91" s="153"/>
      <c r="C91" s="64" t="s">
        <v>43</v>
      </c>
      <c r="D91" s="67" t="s">
        <v>67</v>
      </c>
      <c r="E91" s="61">
        <v>200</v>
      </c>
      <c r="F91" s="62">
        <v>600</v>
      </c>
      <c r="G91" s="62">
        <v>100</v>
      </c>
    </row>
    <row r="92" spans="1:7" ht="15.65">
      <c r="A92" s="66"/>
      <c r="B92" s="142" t="s">
        <v>70</v>
      </c>
      <c r="C92" s="51" t="s">
        <v>43</v>
      </c>
      <c r="D92" s="68" t="s">
        <v>80</v>
      </c>
      <c r="E92" s="69">
        <v>200</v>
      </c>
      <c r="F92" s="62">
        <v>998.6</v>
      </c>
      <c r="G92" s="62"/>
    </row>
    <row r="93" spans="1:7" ht="15.65">
      <c r="A93" s="66"/>
      <c r="B93" s="41" t="s">
        <v>72</v>
      </c>
      <c r="C93" s="51" t="s">
        <v>43</v>
      </c>
      <c r="D93" s="68" t="s">
        <v>80</v>
      </c>
      <c r="E93" s="69">
        <v>200</v>
      </c>
      <c r="F93" s="62">
        <v>1.1000000000000001</v>
      </c>
      <c r="G93" s="62"/>
    </row>
    <row r="94" spans="1:7">
      <c r="A94" s="70" t="s">
        <v>81</v>
      </c>
      <c r="B94" s="154"/>
      <c r="C94" s="71" t="s">
        <v>48</v>
      </c>
      <c r="D94" s="72" t="s">
        <v>52</v>
      </c>
      <c r="E94" s="72">
        <v>800</v>
      </c>
      <c r="F94" s="73">
        <v>70</v>
      </c>
      <c r="G94" s="73"/>
    </row>
    <row r="95" spans="1:7">
      <c r="A95" s="11" t="s">
        <v>82</v>
      </c>
      <c r="B95" s="139"/>
      <c r="C95" s="12"/>
      <c r="D95" s="13"/>
      <c r="E95" s="13"/>
      <c r="F95" s="14">
        <f>F6+F12+F47+F88+F94+F90</f>
        <v>22810.399999999998</v>
      </c>
      <c r="G95" s="14">
        <f>G6+G12+G47+G88+G94+G90</f>
        <v>2814.7</v>
      </c>
    </row>
    <row r="96" spans="1:7">
      <c r="A96" s="106"/>
      <c r="D96" s="84"/>
      <c r="E96" s="84"/>
      <c r="F96" s="85"/>
      <c r="G96" s="85"/>
    </row>
    <row r="97" spans="1:7">
      <c r="A97" s="103"/>
      <c r="D97" s="91"/>
      <c r="E97" s="135" t="s">
        <v>71</v>
      </c>
      <c r="F97" s="137">
        <f>F45+F46+F76</f>
        <v>3103</v>
      </c>
      <c r="G97" s="137">
        <f>G45+G46</f>
        <v>27.6</v>
      </c>
    </row>
    <row r="98" spans="1:7" ht="15.65">
      <c r="A98" s="134" t="s">
        <v>119</v>
      </c>
      <c r="D98" s="76"/>
      <c r="E98" s="136" t="s">
        <v>70</v>
      </c>
      <c r="F98" s="137">
        <f>F17+F41+F51+F53+F56+F59+F66+F74+F77+F81+F86+F92</f>
        <v>2448.5</v>
      </c>
      <c r="G98" s="137">
        <f>G17+G41+G51+G53+G56+G59+G66+G74+G77+G81+G86+G92</f>
        <v>25.2</v>
      </c>
    </row>
    <row r="99" spans="1:7">
      <c r="A99" s="103"/>
      <c r="D99" s="86"/>
      <c r="E99" s="86"/>
      <c r="F99" s="85"/>
      <c r="G99" s="85"/>
    </row>
    <row r="100" spans="1:7">
      <c r="A100" s="103"/>
      <c r="D100" s="76"/>
      <c r="E100" s="76"/>
      <c r="F100" s="74"/>
      <c r="G100" s="74"/>
    </row>
    <row r="101" spans="1:7">
      <c r="A101" s="103"/>
      <c r="D101" s="76"/>
      <c r="E101" s="76"/>
      <c r="F101" s="75"/>
      <c r="G101" s="75"/>
    </row>
    <row r="102" spans="1:7">
      <c r="A102" s="103"/>
      <c r="D102" s="77"/>
      <c r="E102" s="77"/>
      <c r="F102" s="74"/>
      <c r="G102" s="74"/>
    </row>
    <row r="103" spans="1:7" ht="15.65">
      <c r="A103" s="104"/>
      <c r="B103" s="4"/>
      <c r="C103" s="78"/>
      <c r="D103" s="79"/>
      <c r="E103" s="79"/>
      <c r="F103" s="80"/>
      <c r="G103" s="80"/>
    </row>
    <row r="104" spans="1:7" ht="15.65">
      <c r="A104" s="4"/>
      <c r="B104" s="4"/>
      <c r="C104" s="78"/>
      <c r="D104" s="78"/>
      <c r="E104" s="78"/>
      <c r="F104" s="81"/>
      <c r="G104" s="89"/>
    </row>
    <row r="105" spans="1:7" ht="15.65">
      <c r="A105" s="4"/>
      <c r="B105" s="4"/>
      <c r="C105" s="78"/>
      <c r="D105" s="78"/>
      <c r="E105" s="78"/>
      <c r="F105" s="81"/>
      <c r="G105" s="90"/>
    </row>
    <row r="106" spans="1:7" ht="15.65">
      <c r="A106" s="4"/>
      <c r="B106" s="4"/>
      <c r="C106" s="78"/>
      <c r="D106" s="78"/>
      <c r="E106" s="78"/>
      <c r="F106" s="81"/>
      <c r="G106" s="82"/>
    </row>
    <row r="107" spans="1:7" ht="15.65">
      <c r="A107" s="4"/>
      <c r="B107" s="4"/>
      <c r="C107" s="78"/>
      <c r="D107" s="78"/>
      <c r="E107" s="78"/>
      <c r="F107" s="81"/>
      <c r="G107" s="82"/>
    </row>
    <row r="108" spans="1:7" ht="15.65">
      <c r="A108" s="4"/>
      <c r="B108" s="4"/>
      <c r="C108" s="78"/>
      <c r="D108" s="78"/>
      <c r="E108" s="78"/>
      <c r="F108" s="81"/>
      <c r="G108" s="82"/>
    </row>
    <row r="109" spans="1:7" ht="15.65">
      <c r="A109" s="4"/>
      <c r="B109" s="4"/>
      <c r="C109" s="78"/>
      <c r="D109" s="78"/>
      <c r="E109" s="78"/>
      <c r="F109" s="81"/>
      <c r="G109" s="81"/>
    </row>
    <row r="110" spans="1:7" ht="15.65">
      <c r="A110" s="4"/>
      <c r="B110" s="4"/>
      <c r="C110" s="78"/>
      <c r="D110" s="78"/>
      <c r="E110" s="78"/>
      <c r="F110" s="4"/>
      <c r="G110" s="4"/>
    </row>
    <row r="111" spans="1:7">
      <c r="F111" s="74"/>
    </row>
    <row r="112" spans="1:7">
      <c r="F112" s="74"/>
    </row>
  </sheetData>
  <mergeCells count="44">
    <mergeCell ref="A2:F2"/>
    <mergeCell ref="A3:F3"/>
    <mergeCell ref="A7:A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A28:A30"/>
    <mergeCell ref="C28:C30"/>
    <mergeCell ref="D28:D30"/>
    <mergeCell ref="E28:E30"/>
    <mergeCell ref="F28:F30"/>
    <mergeCell ref="G28:G30"/>
    <mergeCell ref="A21:A22"/>
    <mergeCell ref="C21:C22"/>
    <mergeCell ref="D21:D22"/>
    <mergeCell ref="E21:E22"/>
    <mergeCell ref="F21:F22"/>
    <mergeCell ref="G21:G22"/>
    <mergeCell ref="A47:A48"/>
    <mergeCell ref="C47:C48"/>
    <mergeCell ref="D47:D48"/>
    <mergeCell ref="E47:E48"/>
    <mergeCell ref="F47:F48"/>
    <mergeCell ref="G47:G48"/>
    <mergeCell ref="A35:A36"/>
    <mergeCell ref="C35:C36"/>
    <mergeCell ref="D35:D36"/>
    <mergeCell ref="E35:E36"/>
    <mergeCell ref="F35:F36"/>
    <mergeCell ref="G35:G36"/>
    <mergeCell ref="A49:A50"/>
    <mergeCell ref="C49:C50"/>
    <mergeCell ref="D49:D50"/>
    <mergeCell ref="E49:E50"/>
    <mergeCell ref="F49:F50"/>
    <mergeCell ref="G49:G50"/>
  </mergeCells>
  <pageMargins left="0.70866141732283472" right="0.15748031496062992" top="0.74803149606299213" bottom="0.3937007874015748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2025-04-09T12:28:03Z</cp:lastPrinted>
  <dcterms:created xsi:type="dcterms:W3CDTF">2015-03-06T04:53:28Z</dcterms:created>
  <dcterms:modified xsi:type="dcterms:W3CDTF">2025-04-09T12:41:40Z</dcterms:modified>
</cp:coreProperties>
</file>