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20" r:id="rId1"/>
  </sheets>
  <definedNames>
    <definedName name="_xlnm.Print_Area" localSheetId="0">Лист1!$A$1:$G$87</definedName>
  </definedNames>
  <calcPr calcId="124519" refMode="R1C1"/>
</workbook>
</file>

<file path=xl/calcChain.xml><?xml version="1.0" encoding="utf-8"?>
<calcChain xmlns="http://schemas.openxmlformats.org/spreadsheetml/2006/main">
  <c r="G70" i="20"/>
  <c r="G86"/>
  <c r="G85"/>
  <c r="F86"/>
  <c r="G54"/>
  <c r="F54"/>
  <c r="F70" l="1"/>
  <c r="F85"/>
  <c r="G48"/>
  <c r="F48"/>
  <c r="G79" l="1"/>
  <c r="F79"/>
  <c r="G77"/>
  <c r="F77"/>
  <c r="G75"/>
  <c r="F75"/>
  <c r="G68"/>
  <c r="F68"/>
  <c r="G62"/>
  <c r="F62"/>
  <c r="G43"/>
  <c r="F43"/>
  <c r="G39"/>
  <c r="F39"/>
  <c r="G34"/>
  <c r="F34"/>
  <c r="G27"/>
  <c r="F27"/>
  <c r="G20"/>
  <c r="F20"/>
  <c r="G15"/>
  <c r="F15"/>
  <c r="G13"/>
  <c r="F13"/>
  <c r="G7"/>
  <c r="G6" s="1"/>
  <c r="F7"/>
  <c r="F6" s="1"/>
  <c r="G12" l="1"/>
  <c r="F46"/>
  <c r="G46"/>
  <c r="F12"/>
  <c r="G84" l="1"/>
  <c r="F84"/>
</calcChain>
</file>

<file path=xl/sharedStrings.xml><?xml version="1.0" encoding="utf-8"?>
<sst xmlns="http://schemas.openxmlformats.org/spreadsheetml/2006/main" count="177" uniqueCount="114">
  <si>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</si>
  <si>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</si>
  <si>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</si>
  <si>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</si>
  <si>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</si>
  <si>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</si>
  <si>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</si>
  <si>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</si>
  <si>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</si>
  <si>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</si>
  <si>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</si>
  <si>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</si>
  <si>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</si>
  <si>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</si>
  <si>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</si>
  <si>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</si>
  <si>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</si>
  <si>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</si>
  <si>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</si>
  <si>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</si>
  <si>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</si>
  <si>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</si>
  <si>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</si>
  <si>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</si>
  <si>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</si>
  <si>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</si>
  <si>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</si>
  <si>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</si>
  <si>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</si>
  <si>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</si>
  <si>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</si>
  <si>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</si>
  <si>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</si>
  <si>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</si>
  <si>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</si>
  <si>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</si>
  <si>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</si>
  <si>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</si>
  <si>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</si>
  <si>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</si>
  <si>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</si>
  <si>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</si>
  <si>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</si>
  <si>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</si>
  <si>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</si>
  <si>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</si>
  <si>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</si>
  <si>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</si>
  <si>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</si>
  <si>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16 7 01 90410</t>
  </si>
  <si>
    <t>19 3 02 90700</t>
  </si>
  <si>
    <t>0502</t>
  </si>
  <si>
    <t>99 1 01 92070</t>
  </si>
  <si>
    <t>1101</t>
  </si>
  <si>
    <t>11 1 00 00000</t>
  </si>
  <si>
    <t>19 2 00 00000</t>
  </si>
  <si>
    <t>19 9 01 90850</t>
  </si>
  <si>
    <t>05 0 00 00000</t>
  </si>
  <si>
    <t>05 1 01 90390</t>
  </si>
  <si>
    <t>16 7 00 00000</t>
  </si>
  <si>
    <t>19 7 01 90520</t>
  </si>
  <si>
    <t>19 9 00 00000</t>
  </si>
  <si>
    <t>24 0 00 00000</t>
  </si>
  <si>
    <t>19 8 01 88690</t>
  </si>
  <si>
    <t>19 4 00 00000</t>
  </si>
  <si>
    <t>19 6 00 00000</t>
  </si>
  <si>
    <t>19 7 00 00000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</si>
  <si>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</si>
  <si>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</si>
  <si>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</si>
  <si>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ОБ</t>
  </si>
  <si>
    <t>ФБ</t>
  </si>
  <si>
    <t>соф.</t>
  </si>
  <si>
    <t>2.7.Подпрограмма «Обеспечение условий для развития на территории поселения физической культуры и массового спорта»</t>
  </si>
  <si>
    <t>16 5 0191430</t>
  </si>
  <si>
    <t xml:space="preserve">16 7 01 S8790 </t>
  </si>
  <si>
    <t xml:space="preserve">3.8.Подпрограмма «Осуществление  земельного контроля за использованием земель поселения» </t>
  </si>
  <si>
    <t>4. Муниципальная программа «Использование  и охрана земель на территории  Щучинского  сельского поселения»</t>
  </si>
  <si>
    <t xml:space="preserve">4.1 Мероприятия по повышение эффективности использования и охраны земель на территории поселения         </t>
  </si>
  <si>
    <t>5. Муниципальная программа «Развитие транспортной системы»</t>
  </si>
  <si>
    <t>24 2 01  S8850</t>
  </si>
  <si>
    <t xml:space="preserve"> Непрограммные расходы органов местного самоуправления</t>
  </si>
  <si>
    <r>
      <t xml:space="preserve">В С Е Г О </t>
    </r>
    <r>
      <rPr>
        <b/>
        <sz val="10"/>
        <color rgb="FFFF0000"/>
        <rFont val="Times New Roman"/>
        <family val="1"/>
        <charset val="204"/>
      </rPr>
      <t/>
    </r>
  </si>
  <si>
    <t>3.6.Подпрограмма «Благоустройство мест массового отдыха»</t>
  </si>
  <si>
    <t>3.7.Подпрограмма «Развитие градостроительной деятельности поселения»</t>
  </si>
  <si>
    <r>
      <t xml:space="preserve">5.2 Подпрограмма «Капитальный ремонт и ремонт автомобильных дорог общего пользования местного значения на территории Щучинского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 </t>
    </r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</si>
  <si>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</t>
  </si>
  <si>
    <t xml:space="preserve">19 3 01 88490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</si>
  <si>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                                  </t>
  </si>
  <si>
    <t>19 3 01 S8500</t>
  </si>
  <si>
    <t>16 1 00 00000</t>
  </si>
  <si>
    <t>19 3 01 S8510</t>
  </si>
  <si>
    <t>(тыс.рублей)</t>
  </si>
  <si>
    <t>2.3.Подпрограмма «Обеспечение реализации Муниципальной Программы»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</si>
  <si>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</si>
  <si>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</si>
  <si>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</si>
  <si>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3.1.Подпрограмма «Развитие сети уличного освещения»</t>
  </si>
  <si>
    <t>3.5. Подпрограмма «Реконструкция, ремонт сетей и объектов водоснабжения  »</t>
  </si>
  <si>
    <t>19 7 01 S8070</t>
  </si>
  <si>
    <t xml:space="preserve">ОБ </t>
  </si>
  <si>
    <t>19 4 01 S8530</t>
  </si>
  <si>
    <t>19 4 01 90530</t>
  </si>
  <si>
    <t>19 6 02 98500</t>
  </si>
  <si>
    <t>19 3 01 88050</t>
  </si>
  <si>
    <t>парк</t>
  </si>
  <si>
    <t>19 2 01 70100</t>
  </si>
  <si>
    <t>План</t>
  </si>
  <si>
    <t>Факт</t>
  </si>
  <si>
    <r>
      <t xml:space="preserve">Отчет по муниципальным программам  </t>
    </r>
    <r>
      <rPr>
        <b/>
        <sz val="14"/>
        <rFont val="Times New Roman"/>
        <family val="1"/>
        <charset val="204"/>
      </rPr>
      <t>Щучинского</t>
    </r>
  </si>
  <si>
    <t>Глава Щучинского сельского поселения:                                                     И.Н.Лютиков</t>
  </si>
  <si>
    <t>19 3 01 S9360</t>
  </si>
  <si>
    <t>установка памятного знака</t>
  </si>
  <si>
    <t xml:space="preserve"> сельского поселения за 1 кв. 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</si>
</sst>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/>
    <xf numFmtId="0" fontId="0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8" fillId="0" borderId="0" xfId="0" applyNumberFormat="1" applyFo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/>
    <xf numFmtId="3" fontId="3" fillId="2" borderId="5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/>
    <xf numFmtId="0" fontId="1" fillId="0" borderId="1" xfId="0" applyFont="1" applyBorder="1" applyAlignment="1">
      <alignment wrapText="1"/>
    </xf>
    <xf numFmtId="3" fontId="4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0" fontId="4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right"/>
    </xf>
    <xf numFmtId="49" fontId="8" fillId="0" borderId="0" xfId="0" applyNumberFormat="1" applyFont="1"/>
    <xf numFmtId="0" fontId="3" fillId="0" borderId="0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14" fontId="8" fillId="0" borderId="0" xfId="0" applyNumberFormat="1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16" fillId="0" borderId="0" xfId="0" applyFont="1"/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12" fillId="0" borderId="0" xfId="0" applyFont="1"/>
    <xf numFmtId="49" fontId="3" fillId="0" borderId="0" xfId="0" applyNumberFormat="1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64" fontId="3" fillId="0" borderId="0" xfId="0" applyNumberFormat="1" applyFont="1"/>
    <xf numFmtId="0" fontId="3" fillId="2" borderId="0" xfId="0" applyFont="1" applyFill="1" applyAlignment="1">
      <alignment horizontal="right"/>
    </xf>
    <xf numFmtId="49" fontId="4" fillId="3" borderId="2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tabSelected="1" workbookViewId="0">
      <selection activeCell="A2" sqref="A2:F2"/>
    </sheetView>
  </sheetViews>
  <sheetFormatPr defaultRowHeight="15.05"/>
  <cols>
    <col min="1" max="1" width="94.5546875" style="1" customWidth="1"/>
    <col min="2" max="2" width="6.6640625" style="94" customWidth="1"/>
    <col min="3" max="3" width="6.6640625" style="5" customWidth="1"/>
    <col min="4" max="4" width="15.5546875" style="5" customWidth="1"/>
    <col min="5" max="5" width="6.33203125" style="5" customWidth="1"/>
    <col min="6" max="6" width="11.44140625" style="1" customWidth="1"/>
    <col min="7" max="7" width="13.109375" style="1" customWidth="1"/>
  </cols>
  <sheetData>
    <row r="1" spans="1:7">
      <c r="D1" s="2"/>
      <c r="E1" s="2"/>
      <c r="F1" s="5"/>
      <c r="G1" s="5"/>
    </row>
    <row r="2" spans="1:7" ht="17.55">
      <c r="A2" s="122" t="s">
        <v>109</v>
      </c>
      <c r="B2" s="122"/>
      <c r="C2" s="122"/>
      <c r="D2" s="122"/>
      <c r="E2" s="122"/>
      <c r="F2" s="122"/>
      <c r="G2" s="14"/>
    </row>
    <row r="3" spans="1:7" ht="17.55">
      <c r="A3" s="123" t="s">
        <v>113</v>
      </c>
      <c r="B3" s="123"/>
      <c r="C3" s="123"/>
      <c r="D3" s="123"/>
      <c r="E3" s="123"/>
      <c r="F3" s="123"/>
      <c r="G3" s="88"/>
    </row>
    <row r="4" spans="1:7" ht="15.65">
      <c r="A4" s="4"/>
      <c r="B4" s="95"/>
      <c r="C4" s="6"/>
      <c r="D4" s="6"/>
      <c r="E4" s="6"/>
      <c r="F4" s="71"/>
      <c r="G4" s="71" t="s">
        <v>92</v>
      </c>
    </row>
    <row r="5" spans="1:7" ht="15.65">
      <c r="A5" s="15" t="s">
        <v>0</v>
      </c>
      <c r="B5" s="96"/>
      <c r="C5" s="16" t="s">
        <v>24</v>
      </c>
      <c r="D5" s="16" t="s">
        <v>7</v>
      </c>
      <c r="E5" s="16" t="s">
        <v>25</v>
      </c>
      <c r="F5" s="16" t="s">
        <v>107</v>
      </c>
      <c r="G5" s="16" t="s">
        <v>108</v>
      </c>
    </row>
    <row r="6" spans="1:7" ht="15.65">
      <c r="A6" s="17" t="s">
        <v>1</v>
      </c>
      <c r="B6" s="97"/>
      <c r="C6" s="18"/>
      <c r="D6" s="19" t="s">
        <v>21</v>
      </c>
      <c r="E6" s="19"/>
      <c r="F6" s="20">
        <f>F7</f>
        <v>2744.6000000000004</v>
      </c>
      <c r="G6" s="20">
        <f t="shared" ref="G6" si="0">G7</f>
        <v>707.1</v>
      </c>
    </row>
    <row r="7" spans="1:7" ht="15.65">
      <c r="A7" s="124" t="s">
        <v>2</v>
      </c>
      <c r="B7" s="35"/>
      <c r="C7" s="125"/>
      <c r="D7" s="127" t="s">
        <v>54</v>
      </c>
      <c r="E7" s="127"/>
      <c r="F7" s="129">
        <f>SUM(F9:F11)</f>
        <v>2744.6000000000004</v>
      </c>
      <c r="G7" s="129">
        <f t="shared" ref="G7" si="1">SUM(G9:G11)</f>
        <v>707.1</v>
      </c>
    </row>
    <row r="8" spans="1:7" ht="15.65">
      <c r="A8" s="124"/>
      <c r="B8" s="98"/>
      <c r="C8" s="126"/>
      <c r="D8" s="128"/>
      <c r="E8" s="128"/>
      <c r="F8" s="130"/>
      <c r="G8" s="130"/>
    </row>
    <row r="9" spans="1:7" ht="15.65">
      <c r="A9" s="87"/>
      <c r="B9" s="51"/>
      <c r="C9" s="18" t="s">
        <v>26</v>
      </c>
      <c r="D9" s="21" t="s">
        <v>8</v>
      </c>
      <c r="E9" s="21">
        <v>100</v>
      </c>
      <c r="F9" s="22">
        <v>1803.9</v>
      </c>
      <c r="G9" s="22">
        <v>309.5</v>
      </c>
    </row>
    <row r="10" spans="1:7" ht="15.65">
      <c r="A10" s="62"/>
      <c r="B10" s="51"/>
      <c r="C10" s="18" t="s">
        <v>26</v>
      </c>
      <c r="D10" s="21" t="s">
        <v>8</v>
      </c>
      <c r="E10" s="21">
        <v>200</v>
      </c>
      <c r="F10" s="22">
        <v>940.7</v>
      </c>
      <c r="G10" s="22">
        <v>397.6</v>
      </c>
    </row>
    <row r="11" spans="1:7" ht="15.65">
      <c r="A11" s="62"/>
      <c r="B11" s="51"/>
      <c r="C11" s="18" t="s">
        <v>26</v>
      </c>
      <c r="D11" s="21" t="s">
        <v>8</v>
      </c>
      <c r="E11" s="21">
        <v>800</v>
      </c>
      <c r="F11" s="22"/>
      <c r="G11" s="22"/>
    </row>
    <row r="12" spans="1:7" ht="15.65">
      <c r="A12" s="82" t="s">
        <v>3</v>
      </c>
      <c r="B12" s="99"/>
      <c r="C12" s="18"/>
      <c r="D12" s="19" t="s">
        <v>9</v>
      </c>
      <c r="E12" s="19"/>
      <c r="F12" s="20">
        <f>F13+F15+F20+F27+F34+F38+F39+F43</f>
        <v>6785.7</v>
      </c>
      <c r="G12" s="20">
        <f t="shared" ref="G12" si="2">G13+G15+G20+G27+G34+G38+G39+G43</f>
        <v>1345.5999999999997</v>
      </c>
    </row>
    <row r="13" spans="1:7" ht="15.65">
      <c r="A13" s="85" t="s">
        <v>86</v>
      </c>
      <c r="B13" s="51"/>
      <c r="C13" s="18"/>
      <c r="D13" s="21" t="s">
        <v>90</v>
      </c>
      <c r="E13" s="21"/>
      <c r="F13" s="86">
        <f>F14</f>
        <v>1284.4000000000001</v>
      </c>
      <c r="G13" s="86">
        <f t="shared" ref="G13" si="3">G14</f>
        <v>272.5</v>
      </c>
    </row>
    <row r="14" spans="1:7" ht="15.65">
      <c r="A14" s="29"/>
      <c r="B14" s="35"/>
      <c r="C14" s="18" t="s">
        <v>27</v>
      </c>
      <c r="D14" s="21" t="s">
        <v>10</v>
      </c>
      <c r="E14" s="21">
        <v>100</v>
      </c>
      <c r="F14" s="22">
        <v>1284.4000000000001</v>
      </c>
      <c r="G14" s="22">
        <v>272.5</v>
      </c>
    </row>
    <row r="15" spans="1:7" ht="15.65">
      <c r="A15" s="131" t="s">
        <v>4</v>
      </c>
      <c r="B15" s="35"/>
      <c r="C15" s="125"/>
      <c r="D15" s="127" t="s">
        <v>30</v>
      </c>
      <c r="E15" s="127"/>
      <c r="F15" s="133">
        <f>F17+F18+F19</f>
        <v>1166.3</v>
      </c>
      <c r="G15" s="133">
        <f t="shared" ref="G15" si="4">G17+G18+G19</f>
        <v>197.9</v>
      </c>
    </row>
    <row r="16" spans="1:7" ht="15.65">
      <c r="A16" s="132"/>
      <c r="B16" s="98"/>
      <c r="C16" s="126"/>
      <c r="D16" s="128"/>
      <c r="E16" s="128"/>
      <c r="F16" s="134"/>
      <c r="G16" s="134"/>
    </row>
    <row r="17" spans="1:7" ht="15.65">
      <c r="A17" s="56"/>
      <c r="B17" s="98"/>
      <c r="C17" s="80" t="s">
        <v>28</v>
      </c>
      <c r="D17" s="21" t="s">
        <v>11</v>
      </c>
      <c r="E17" s="21">
        <v>100</v>
      </c>
      <c r="F17" s="25">
        <v>695.8</v>
      </c>
      <c r="G17" s="25">
        <v>121.7</v>
      </c>
    </row>
    <row r="18" spans="1:7" ht="15.65">
      <c r="A18" s="66"/>
      <c r="B18" s="98"/>
      <c r="C18" s="80" t="s">
        <v>28</v>
      </c>
      <c r="D18" s="21" t="s">
        <v>11</v>
      </c>
      <c r="E18" s="21">
        <v>200</v>
      </c>
      <c r="F18" s="25">
        <v>468.5</v>
      </c>
      <c r="G18" s="25">
        <v>76.2</v>
      </c>
    </row>
    <row r="19" spans="1:7" ht="15.65">
      <c r="A19" s="78"/>
      <c r="B19" s="98"/>
      <c r="C19" s="80" t="s">
        <v>28</v>
      </c>
      <c r="D19" s="21" t="s">
        <v>11</v>
      </c>
      <c r="E19" s="21">
        <v>800</v>
      </c>
      <c r="F19" s="25">
        <v>2</v>
      </c>
      <c r="G19" s="25"/>
    </row>
    <row r="20" spans="1:7" ht="15.65">
      <c r="A20" s="135" t="s">
        <v>93</v>
      </c>
      <c r="B20" s="35"/>
      <c r="C20" s="125"/>
      <c r="D20" s="127" t="s">
        <v>29</v>
      </c>
      <c r="E20" s="127"/>
      <c r="F20" s="133">
        <f>F22+F23+F24+F25+F26</f>
        <v>3627</v>
      </c>
      <c r="G20" s="133">
        <f t="shared" ref="G20" si="5">G22+G23+G24+G25+G26</f>
        <v>731.8</v>
      </c>
    </row>
    <row r="21" spans="1:7" ht="15.65">
      <c r="A21" s="135"/>
      <c r="B21" s="98"/>
      <c r="C21" s="126"/>
      <c r="D21" s="128"/>
      <c r="E21" s="128"/>
      <c r="F21" s="134"/>
      <c r="G21" s="134"/>
    </row>
    <row r="22" spans="1:7" ht="15.65">
      <c r="A22" s="55"/>
      <c r="B22" s="51"/>
      <c r="C22" s="18" t="s">
        <v>31</v>
      </c>
      <c r="D22" s="21" t="s">
        <v>22</v>
      </c>
      <c r="E22" s="21">
        <v>100</v>
      </c>
      <c r="F22" s="28">
        <v>3170.7</v>
      </c>
      <c r="G22" s="28">
        <v>634.5</v>
      </c>
    </row>
    <row r="23" spans="1:7" ht="15.65">
      <c r="A23" s="65"/>
      <c r="B23" s="51"/>
      <c r="C23" s="18" t="s">
        <v>31</v>
      </c>
      <c r="D23" s="21" t="s">
        <v>22</v>
      </c>
      <c r="E23" s="21">
        <v>200</v>
      </c>
      <c r="F23" s="28">
        <v>390.3</v>
      </c>
      <c r="G23" s="28">
        <v>82.3</v>
      </c>
    </row>
    <row r="24" spans="1:7" ht="15.65">
      <c r="A24" s="37"/>
      <c r="B24" s="51"/>
      <c r="C24" s="18" t="s">
        <v>31</v>
      </c>
      <c r="D24" s="21" t="s">
        <v>22</v>
      </c>
      <c r="E24" s="26">
        <v>800</v>
      </c>
      <c r="F24" s="68"/>
      <c r="G24" s="68"/>
    </row>
    <row r="25" spans="1:7" ht="15.65">
      <c r="A25" s="37"/>
      <c r="B25" s="51"/>
      <c r="C25" s="18" t="s">
        <v>31</v>
      </c>
      <c r="D25" s="21" t="s">
        <v>32</v>
      </c>
      <c r="E25" s="21">
        <v>200</v>
      </c>
      <c r="F25" s="68">
        <v>50</v>
      </c>
      <c r="G25" s="68">
        <v>15</v>
      </c>
    </row>
    <row r="26" spans="1:7" ht="15.65">
      <c r="A26" s="37"/>
      <c r="B26" s="35"/>
      <c r="C26" s="18" t="s">
        <v>31</v>
      </c>
      <c r="D26" s="21" t="s">
        <v>32</v>
      </c>
      <c r="E26" s="21">
        <v>800</v>
      </c>
      <c r="F26" s="68">
        <v>16</v>
      </c>
      <c r="G26" s="68"/>
    </row>
    <row r="27" spans="1:7" ht="15.65">
      <c r="A27" s="135" t="s">
        <v>5</v>
      </c>
      <c r="B27" s="35"/>
      <c r="C27" s="125"/>
      <c r="D27" s="127" t="s">
        <v>33</v>
      </c>
      <c r="E27" s="127"/>
      <c r="F27" s="138">
        <f>F30+F31+F32+F33</f>
        <v>154</v>
      </c>
      <c r="G27" s="138">
        <f t="shared" ref="G27" si="6">G30+G31+G32+G33</f>
        <v>45</v>
      </c>
    </row>
    <row r="28" spans="1:7" ht="15.65">
      <c r="A28" s="135"/>
      <c r="B28" s="100"/>
      <c r="C28" s="136"/>
      <c r="D28" s="137"/>
      <c r="E28" s="137"/>
      <c r="F28" s="138"/>
      <c r="G28" s="138"/>
    </row>
    <row r="29" spans="1:7" ht="15.65">
      <c r="A29" s="135"/>
      <c r="B29" s="98"/>
      <c r="C29" s="126"/>
      <c r="D29" s="128"/>
      <c r="E29" s="128"/>
      <c r="F29" s="138"/>
      <c r="G29" s="138"/>
    </row>
    <row r="30" spans="1:7" ht="15.65">
      <c r="A30" s="29"/>
      <c r="B30" s="35"/>
      <c r="C30" s="79" t="s">
        <v>34</v>
      </c>
      <c r="D30" s="21" t="s">
        <v>12</v>
      </c>
      <c r="E30" s="90">
        <v>800</v>
      </c>
      <c r="F30" s="24">
        <v>10</v>
      </c>
      <c r="G30" s="24"/>
    </row>
    <row r="31" spans="1:7" ht="15.65">
      <c r="A31" s="29"/>
      <c r="B31" s="35"/>
      <c r="C31" s="79" t="s">
        <v>35</v>
      </c>
      <c r="D31" s="21" t="s">
        <v>14</v>
      </c>
      <c r="E31" s="90">
        <v>700</v>
      </c>
      <c r="F31" s="24">
        <v>1</v>
      </c>
      <c r="G31" s="24"/>
    </row>
    <row r="32" spans="1:7" ht="15.65">
      <c r="A32" s="29"/>
      <c r="B32" s="35"/>
      <c r="C32" s="79" t="s">
        <v>28</v>
      </c>
      <c r="D32" s="21" t="s">
        <v>13</v>
      </c>
      <c r="E32" s="90">
        <v>500</v>
      </c>
      <c r="F32" s="24">
        <v>142</v>
      </c>
      <c r="G32" s="24">
        <v>45</v>
      </c>
    </row>
    <row r="33" spans="1:7" ht="15.65">
      <c r="A33" s="29"/>
      <c r="B33" s="35"/>
      <c r="C33" s="79" t="s">
        <v>40</v>
      </c>
      <c r="D33" s="81" t="s">
        <v>13</v>
      </c>
      <c r="E33" s="90">
        <v>500</v>
      </c>
      <c r="F33" s="24">
        <v>1</v>
      </c>
      <c r="G33" s="24"/>
    </row>
    <row r="34" spans="1:7" ht="15.65">
      <c r="A34" s="143" t="s">
        <v>94</v>
      </c>
      <c r="B34" s="74"/>
      <c r="C34" s="145"/>
      <c r="D34" s="127" t="s">
        <v>36</v>
      </c>
      <c r="E34" s="127"/>
      <c r="F34" s="129">
        <f>F36+F37</f>
        <v>19</v>
      </c>
      <c r="G34" s="129">
        <f t="shared" ref="G34" si="7">G36+G37</f>
        <v>4</v>
      </c>
    </row>
    <row r="35" spans="1:7" ht="15.65">
      <c r="A35" s="144"/>
      <c r="B35" s="101"/>
      <c r="C35" s="146"/>
      <c r="D35" s="128"/>
      <c r="E35" s="128"/>
      <c r="F35" s="130"/>
      <c r="G35" s="130"/>
    </row>
    <row r="36" spans="1:7" ht="15.65">
      <c r="A36" s="83"/>
      <c r="B36" s="101"/>
      <c r="C36" s="84" t="s">
        <v>37</v>
      </c>
      <c r="D36" s="21" t="s">
        <v>74</v>
      </c>
      <c r="E36" s="91">
        <v>200</v>
      </c>
      <c r="F36" s="30">
        <v>17</v>
      </c>
      <c r="G36" s="30">
        <v>4</v>
      </c>
    </row>
    <row r="37" spans="1:7" ht="15.65">
      <c r="A37" s="83"/>
      <c r="B37" s="101"/>
      <c r="C37" s="84" t="s">
        <v>38</v>
      </c>
      <c r="D37" s="21" t="s">
        <v>15</v>
      </c>
      <c r="E37" s="91">
        <v>200</v>
      </c>
      <c r="F37" s="30">
        <v>2</v>
      </c>
      <c r="G37" s="30"/>
    </row>
    <row r="38" spans="1:7" ht="15.65">
      <c r="A38" s="85" t="s">
        <v>95</v>
      </c>
      <c r="B38" s="51"/>
      <c r="C38" s="18" t="s">
        <v>39</v>
      </c>
      <c r="D38" s="21" t="s">
        <v>16</v>
      </c>
      <c r="E38" s="21">
        <v>300</v>
      </c>
      <c r="F38" s="22">
        <v>95</v>
      </c>
      <c r="G38" s="22">
        <v>16.3</v>
      </c>
    </row>
    <row r="39" spans="1:7" ht="31.3">
      <c r="A39" s="85" t="s">
        <v>73</v>
      </c>
      <c r="B39" s="51"/>
      <c r="C39" s="18"/>
      <c r="D39" s="21" t="s">
        <v>59</v>
      </c>
      <c r="E39" s="21"/>
      <c r="F39" s="86">
        <f>F40+F42+F41</f>
        <v>304</v>
      </c>
      <c r="G39" s="86">
        <f t="shared" ref="G39" si="8">G40+G42+G41</f>
        <v>47.3</v>
      </c>
    </row>
    <row r="40" spans="1:7" ht="15.65">
      <c r="A40" s="31"/>
      <c r="B40" s="102" t="s">
        <v>70</v>
      </c>
      <c r="C40" s="52" t="s">
        <v>53</v>
      </c>
      <c r="D40" s="26" t="s">
        <v>75</v>
      </c>
      <c r="E40" s="26">
        <v>200</v>
      </c>
      <c r="F40" s="27">
        <v>174</v>
      </c>
      <c r="G40" s="27"/>
    </row>
    <row r="41" spans="1:7" ht="15.65">
      <c r="A41" s="31"/>
      <c r="B41" s="51" t="s">
        <v>72</v>
      </c>
      <c r="C41" s="52" t="s">
        <v>53</v>
      </c>
      <c r="D41" s="26" t="s">
        <v>75</v>
      </c>
      <c r="E41" s="26">
        <v>200</v>
      </c>
      <c r="F41" s="27">
        <v>110</v>
      </c>
      <c r="G41" s="27">
        <v>47.3</v>
      </c>
    </row>
    <row r="42" spans="1:7" ht="15.65">
      <c r="A42" s="85"/>
      <c r="B42" s="51"/>
      <c r="C42" s="18" t="s">
        <v>53</v>
      </c>
      <c r="D42" s="21" t="s">
        <v>49</v>
      </c>
      <c r="E42" s="21">
        <v>200</v>
      </c>
      <c r="F42" s="27">
        <v>20</v>
      </c>
      <c r="G42" s="27"/>
    </row>
    <row r="43" spans="1:7" ht="31.3">
      <c r="A43" s="85" t="s">
        <v>96</v>
      </c>
      <c r="B43" s="51"/>
      <c r="C43" s="18"/>
      <c r="D43" s="21" t="s">
        <v>41</v>
      </c>
      <c r="E43" s="21"/>
      <c r="F43" s="32">
        <f>F44+F45</f>
        <v>136</v>
      </c>
      <c r="G43" s="32">
        <f t="shared" ref="G43" si="9">G44+G45</f>
        <v>30.8</v>
      </c>
    </row>
    <row r="44" spans="1:7" ht="15.65">
      <c r="A44" s="57"/>
      <c r="B44" s="102" t="s">
        <v>71</v>
      </c>
      <c r="C44" s="18" t="s">
        <v>42</v>
      </c>
      <c r="D44" s="21" t="s">
        <v>17</v>
      </c>
      <c r="E44" s="21">
        <v>100</v>
      </c>
      <c r="F44" s="69">
        <v>122.8</v>
      </c>
      <c r="G44" s="69">
        <v>30.8</v>
      </c>
    </row>
    <row r="45" spans="1:7" ht="15.65">
      <c r="A45" s="85"/>
      <c r="B45" s="102" t="s">
        <v>71</v>
      </c>
      <c r="C45" s="18" t="s">
        <v>42</v>
      </c>
      <c r="D45" s="21" t="s">
        <v>17</v>
      </c>
      <c r="E45" s="21">
        <v>200</v>
      </c>
      <c r="F45" s="69">
        <v>13.2</v>
      </c>
      <c r="G45" s="69"/>
    </row>
    <row r="46" spans="1:7" ht="15.65">
      <c r="A46" s="139" t="s">
        <v>6</v>
      </c>
      <c r="B46" s="103"/>
      <c r="C46" s="125"/>
      <c r="D46" s="140" t="s">
        <v>18</v>
      </c>
      <c r="E46" s="140"/>
      <c r="F46" s="142">
        <f>F48+F54+F62+F67+F68+F70+F74+F75</f>
        <v>23130.199999999997</v>
      </c>
      <c r="G46" s="142">
        <f>G48+G54+G62+G67+G68+G70+G74+G75</f>
        <v>415.90000000000003</v>
      </c>
    </row>
    <row r="47" spans="1:7" ht="15.65">
      <c r="A47" s="139"/>
      <c r="B47" s="104"/>
      <c r="C47" s="126"/>
      <c r="D47" s="141"/>
      <c r="E47" s="141"/>
      <c r="F47" s="142"/>
      <c r="G47" s="142"/>
    </row>
    <row r="48" spans="1:7" ht="15.65">
      <c r="A48" s="131" t="s">
        <v>97</v>
      </c>
      <c r="B48" s="35"/>
      <c r="C48" s="125"/>
      <c r="D48" s="127" t="s">
        <v>55</v>
      </c>
      <c r="E48" s="127"/>
      <c r="F48" s="133">
        <f>F51+F52+F53+F50</f>
        <v>986.7</v>
      </c>
      <c r="G48" s="133">
        <f t="shared" ref="G48" si="10">G51+G52+G53+G50</f>
        <v>386.3</v>
      </c>
    </row>
    <row r="49" spans="1:7" ht="15.65">
      <c r="A49" s="132"/>
      <c r="B49" s="98"/>
      <c r="C49" s="126"/>
      <c r="D49" s="128"/>
      <c r="E49" s="128"/>
      <c r="F49" s="134"/>
      <c r="G49" s="134"/>
    </row>
    <row r="50" spans="1:7" s="1" customFormat="1" ht="15.65">
      <c r="A50" s="78"/>
      <c r="B50" s="102" t="s">
        <v>70</v>
      </c>
      <c r="C50" s="52" t="s">
        <v>45</v>
      </c>
      <c r="D50" s="26" t="s">
        <v>106</v>
      </c>
      <c r="E50" s="26">
        <v>200</v>
      </c>
      <c r="F50" s="93">
        <v>90.8</v>
      </c>
      <c r="G50" s="93"/>
    </row>
    <row r="51" spans="1:7" ht="15.65">
      <c r="A51" s="23"/>
      <c r="B51" s="51"/>
      <c r="C51" s="18" t="s">
        <v>45</v>
      </c>
      <c r="D51" s="21" t="s">
        <v>19</v>
      </c>
      <c r="E51" s="21">
        <v>200</v>
      </c>
      <c r="F51" s="25">
        <v>834.6</v>
      </c>
      <c r="G51" s="25">
        <v>386.3</v>
      </c>
    </row>
    <row r="52" spans="1:7" ht="15.65">
      <c r="A52" s="33"/>
      <c r="B52" s="102" t="s">
        <v>70</v>
      </c>
      <c r="C52" s="52" t="s">
        <v>45</v>
      </c>
      <c r="D52" s="26" t="s">
        <v>23</v>
      </c>
      <c r="E52" s="26">
        <v>200</v>
      </c>
      <c r="F52" s="27">
        <v>55.7</v>
      </c>
      <c r="G52" s="27"/>
    </row>
    <row r="53" spans="1:7" ht="15.65">
      <c r="A53" s="34"/>
      <c r="B53" s="35" t="s">
        <v>72</v>
      </c>
      <c r="C53" s="18" t="s">
        <v>45</v>
      </c>
      <c r="D53" s="26" t="s">
        <v>23</v>
      </c>
      <c r="E53" s="26">
        <v>200</v>
      </c>
      <c r="F53" s="27">
        <v>5.6</v>
      </c>
      <c r="G53" s="27"/>
    </row>
    <row r="54" spans="1:7" ht="15.65">
      <c r="A54" s="77" t="s">
        <v>68</v>
      </c>
      <c r="B54" s="35"/>
      <c r="C54" s="79"/>
      <c r="D54" s="21" t="s">
        <v>44</v>
      </c>
      <c r="E54" s="21"/>
      <c r="F54" s="86">
        <f>F56+F60+F61+F57+F58+F55+F59</f>
        <v>15829.1</v>
      </c>
      <c r="G54" s="92">
        <f>G56+G60+G61+G57+G58+G55+G59</f>
        <v>29.6</v>
      </c>
    </row>
    <row r="55" spans="1:7" ht="15.65">
      <c r="A55" s="77"/>
      <c r="B55" s="35"/>
      <c r="C55" s="79" t="s">
        <v>45</v>
      </c>
      <c r="D55" s="21" t="s">
        <v>104</v>
      </c>
      <c r="E55" s="21">
        <v>200</v>
      </c>
      <c r="F55" s="22">
        <v>140</v>
      </c>
      <c r="G55" s="22"/>
    </row>
    <row r="56" spans="1:7" ht="15.65">
      <c r="A56" s="63"/>
      <c r="B56" s="35"/>
      <c r="C56" s="79" t="s">
        <v>45</v>
      </c>
      <c r="D56" s="21" t="s">
        <v>20</v>
      </c>
      <c r="E56" s="21">
        <v>200</v>
      </c>
      <c r="F56" s="22">
        <v>244.4</v>
      </c>
      <c r="G56" s="22">
        <v>29.6</v>
      </c>
    </row>
    <row r="57" spans="1:7" ht="15.65">
      <c r="A57" s="63"/>
      <c r="B57" s="102" t="s">
        <v>70</v>
      </c>
      <c r="C57" s="79" t="s">
        <v>45</v>
      </c>
      <c r="D57" s="21" t="s">
        <v>89</v>
      </c>
      <c r="E57" s="21">
        <v>200</v>
      </c>
      <c r="F57" s="22">
        <v>1500</v>
      </c>
      <c r="G57" s="22"/>
    </row>
    <row r="58" spans="1:7" ht="15.65">
      <c r="A58" s="63"/>
      <c r="B58" s="102" t="s">
        <v>70</v>
      </c>
      <c r="C58" s="79" t="s">
        <v>45</v>
      </c>
      <c r="D58" s="21" t="s">
        <v>91</v>
      </c>
      <c r="E58" s="21">
        <v>200</v>
      </c>
      <c r="F58" s="22"/>
      <c r="G58" s="22"/>
    </row>
    <row r="59" spans="1:7" s="1" customFormat="1" ht="15.65">
      <c r="A59" s="121" t="s">
        <v>112</v>
      </c>
      <c r="B59" s="102" t="s">
        <v>70</v>
      </c>
      <c r="C59" s="89" t="s">
        <v>45</v>
      </c>
      <c r="D59" s="21" t="s">
        <v>111</v>
      </c>
      <c r="E59" s="21">
        <v>200</v>
      </c>
      <c r="F59" s="22">
        <v>13914.7</v>
      </c>
      <c r="G59" s="22"/>
    </row>
    <row r="60" spans="1:7" ht="15.65">
      <c r="A60" s="64"/>
      <c r="B60" s="35"/>
      <c r="C60" s="79" t="s">
        <v>45</v>
      </c>
      <c r="D60" s="21" t="s">
        <v>50</v>
      </c>
      <c r="E60" s="21">
        <v>200</v>
      </c>
      <c r="F60" s="22">
        <v>30</v>
      </c>
      <c r="G60" s="22"/>
    </row>
    <row r="61" spans="1:7" ht="15.65">
      <c r="A61" s="35"/>
      <c r="B61" s="35"/>
      <c r="C61" s="79" t="s">
        <v>45</v>
      </c>
      <c r="D61" s="21" t="s">
        <v>87</v>
      </c>
      <c r="E61" s="21">
        <v>200</v>
      </c>
      <c r="F61" s="22"/>
      <c r="G61" s="22"/>
    </row>
    <row r="62" spans="1:7" ht="15.65">
      <c r="A62" s="85" t="s">
        <v>69</v>
      </c>
      <c r="B62" s="51"/>
      <c r="C62" s="18"/>
      <c r="D62" s="21" t="s">
        <v>64</v>
      </c>
      <c r="E62" s="21"/>
      <c r="F62" s="36">
        <f>F63+F64+F65+F66</f>
        <v>154</v>
      </c>
      <c r="G62" s="36">
        <f t="shared" ref="G62" si="11">G63+G64+G65</f>
        <v>0</v>
      </c>
    </row>
    <row r="63" spans="1:7" ht="15.65">
      <c r="A63" s="62"/>
      <c r="B63" s="51"/>
      <c r="C63" s="18" t="s">
        <v>45</v>
      </c>
      <c r="D63" s="21" t="s">
        <v>102</v>
      </c>
      <c r="E63" s="21">
        <v>200</v>
      </c>
      <c r="F63" s="22">
        <v>30</v>
      </c>
      <c r="G63" s="22"/>
    </row>
    <row r="64" spans="1:7" ht="15.65">
      <c r="A64" s="37"/>
      <c r="B64" s="51"/>
      <c r="C64" s="18" t="s">
        <v>45</v>
      </c>
      <c r="D64" s="21" t="s">
        <v>46</v>
      </c>
      <c r="E64" s="21">
        <v>200</v>
      </c>
      <c r="F64" s="22">
        <v>15</v>
      </c>
      <c r="G64" s="22"/>
    </row>
    <row r="65" spans="1:7" ht="15.65">
      <c r="A65" s="37"/>
      <c r="B65" s="105" t="s">
        <v>100</v>
      </c>
      <c r="C65" s="72" t="s">
        <v>45</v>
      </c>
      <c r="D65" s="75" t="s">
        <v>101</v>
      </c>
      <c r="E65" s="73">
        <v>200</v>
      </c>
      <c r="F65" s="22">
        <v>95.4</v>
      </c>
      <c r="G65" s="22"/>
    </row>
    <row r="66" spans="1:7" ht="15.65">
      <c r="A66" s="37"/>
      <c r="B66" s="74" t="s">
        <v>72</v>
      </c>
      <c r="C66" s="72" t="s">
        <v>45</v>
      </c>
      <c r="D66" s="75" t="s">
        <v>101</v>
      </c>
      <c r="E66" s="73">
        <v>200</v>
      </c>
      <c r="F66" s="22">
        <v>13.6</v>
      </c>
      <c r="G66" s="22"/>
    </row>
    <row r="67" spans="1:7" ht="31.3">
      <c r="A67" s="37" t="s">
        <v>88</v>
      </c>
      <c r="B67" s="51"/>
      <c r="C67" s="18" t="s">
        <v>45</v>
      </c>
      <c r="D67" s="21" t="s">
        <v>47</v>
      </c>
      <c r="E67" s="21">
        <v>200</v>
      </c>
      <c r="F67" s="22">
        <v>10</v>
      </c>
      <c r="G67" s="22"/>
    </row>
    <row r="68" spans="1:7" ht="15.65">
      <c r="A68" s="37" t="s">
        <v>98</v>
      </c>
      <c r="B68" s="51"/>
      <c r="C68" s="18"/>
      <c r="D68" s="21" t="s">
        <v>65</v>
      </c>
      <c r="E68" s="21"/>
      <c r="F68" s="32">
        <f>F69</f>
        <v>45</v>
      </c>
      <c r="G68" s="32">
        <f t="shared" ref="G68" si="12">G69</f>
        <v>0</v>
      </c>
    </row>
    <row r="69" spans="1:7" ht="15.65">
      <c r="A69" s="37"/>
      <c r="B69" s="51"/>
      <c r="C69" s="18" t="s">
        <v>51</v>
      </c>
      <c r="D69" s="21" t="s">
        <v>103</v>
      </c>
      <c r="E69" s="21">
        <v>500</v>
      </c>
      <c r="F69" s="22">
        <v>45</v>
      </c>
      <c r="G69" s="22"/>
    </row>
    <row r="70" spans="1:7" ht="15.65">
      <c r="A70" s="37" t="s">
        <v>83</v>
      </c>
      <c r="B70" s="51"/>
      <c r="C70" s="18"/>
      <c r="D70" s="21" t="s">
        <v>66</v>
      </c>
      <c r="E70" s="21"/>
      <c r="F70" s="36">
        <f>F71+F72+F73</f>
        <v>6105.4</v>
      </c>
      <c r="G70" s="36">
        <f>G71+G72+G73</f>
        <v>0</v>
      </c>
    </row>
    <row r="71" spans="1:7" ht="15.65">
      <c r="A71" s="62"/>
      <c r="B71" s="51"/>
      <c r="C71" s="18" t="s">
        <v>40</v>
      </c>
      <c r="D71" s="21" t="s">
        <v>60</v>
      </c>
      <c r="E71" s="21">
        <v>200</v>
      </c>
      <c r="F71" s="22">
        <v>249.6</v>
      </c>
      <c r="G71" s="22"/>
    </row>
    <row r="72" spans="1:7" ht="15.65">
      <c r="A72" s="76" t="s">
        <v>105</v>
      </c>
      <c r="B72" s="105" t="s">
        <v>70</v>
      </c>
      <c r="C72" s="72" t="s">
        <v>45</v>
      </c>
      <c r="D72" s="73" t="s">
        <v>99</v>
      </c>
      <c r="E72" s="73">
        <v>200</v>
      </c>
      <c r="F72" s="22">
        <v>4250.8999999999996</v>
      </c>
      <c r="G72" s="22"/>
    </row>
    <row r="73" spans="1:7" ht="15.65">
      <c r="A73" s="62"/>
      <c r="B73" s="74" t="s">
        <v>72</v>
      </c>
      <c r="C73" s="72" t="s">
        <v>45</v>
      </c>
      <c r="D73" s="73" t="s">
        <v>99</v>
      </c>
      <c r="E73" s="73">
        <v>200</v>
      </c>
      <c r="F73" s="22">
        <v>1604.9</v>
      </c>
      <c r="G73" s="22"/>
    </row>
    <row r="74" spans="1:7" ht="15.65">
      <c r="A74" s="37" t="s">
        <v>76</v>
      </c>
      <c r="B74" s="106"/>
      <c r="C74" s="18" t="s">
        <v>40</v>
      </c>
      <c r="D74" s="26" t="s">
        <v>63</v>
      </c>
      <c r="E74" s="26">
        <v>200</v>
      </c>
      <c r="F74" s="22"/>
      <c r="G74" s="22"/>
    </row>
    <row r="75" spans="1:7" ht="15.65">
      <c r="A75" s="85" t="s">
        <v>84</v>
      </c>
      <c r="B75" s="107"/>
      <c r="C75" s="53"/>
      <c r="D75" s="38" t="s">
        <v>61</v>
      </c>
      <c r="E75" s="38"/>
      <c r="F75" s="86">
        <f>F76</f>
        <v>0</v>
      </c>
      <c r="G75" s="86">
        <f t="shared" ref="G75" si="13">G76</f>
        <v>0</v>
      </c>
    </row>
    <row r="76" spans="1:7" ht="15.65">
      <c r="A76" s="85"/>
      <c r="B76" s="107"/>
      <c r="C76" s="53" t="s">
        <v>40</v>
      </c>
      <c r="D76" s="38" t="s">
        <v>56</v>
      </c>
      <c r="E76" s="38">
        <v>200</v>
      </c>
      <c r="F76" s="22"/>
      <c r="G76" s="22"/>
    </row>
    <row r="77" spans="1:7" ht="31.3">
      <c r="A77" s="11" t="s">
        <v>77</v>
      </c>
      <c r="B77" s="108"/>
      <c r="C77" s="8"/>
      <c r="D77" s="67" t="s">
        <v>57</v>
      </c>
      <c r="E77" s="9"/>
      <c r="F77" s="39">
        <f>F78</f>
        <v>15</v>
      </c>
      <c r="G77" s="39">
        <f t="shared" ref="G77" si="14">G78</f>
        <v>0</v>
      </c>
    </row>
    <row r="78" spans="1:7" ht="31.3">
      <c r="A78" s="13" t="s">
        <v>78</v>
      </c>
      <c r="B78" s="109"/>
      <c r="C78" s="8" t="s">
        <v>40</v>
      </c>
      <c r="D78" s="3" t="s">
        <v>58</v>
      </c>
      <c r="E78" s="40">
        <v>200</v>
      </c>
      <c r="F78" s="41">
        <v>15</v>
      </c>
      <c r="G78" s="41"/>
    </row>
    <row r="79" spans="1:7" ht="15.65">
      <c r="A79" s="7" t="s">
        <v>79</v>
      </c>
      <c r="B79" s="110"/>
      <c r="C79" s="54"/>
      <c r="D79" s="58" t="s">
        <v>62</v>
      </c>
      <c r="E79" s="9"/>
      <c r="F79" s="39">
        <f>F80+F81+F82</f>
        <v>2569.9</v>
      </c>
      <c r="G79" s="39">
        <f t="shared" ref="G79" si="15">G80+G81+G82</f>
        <v>0</v>
      </c>
    </row>
    <row r="80" spans="1:7" ht="31.3">
      <c r="A80" s="42" t="s">
        <v>85</v>
      </c>
      <c r="B80" s="111"/>
      <c r="C80" s="54" t="s">
        <v>43</v>
      </c>
      <c r="D80" s="59" t="s">
        <v>67</v>
      </c>
      <c r="E80" s="40">
        <v>200</v>
      </c>
      <c r="F80" s="41">
        <v>2569.9</v>
      </c>
      <c r="G80" s="41"/>
    </row>
    <row r="81" spans="1:7" ht="15.65">
      <c r="A81" s="42"/>
      <c r="B81" s="102" t="s">
        <v>70</v>
      </c>
      <c r="C81" s="10" t="s">
        <v>43</v>
      </c>
      <c r="D81" s="60" t="s">
        <v>80</v>
      </c>
      <c r="E81" s="43">
        <v>200</v>
      </c>
      <c r="F81" s="41"/>
      <c r="G81" s="41"/>
    </row>
    <row r="82" spans="1:7" ht="15.65">
      <c r="A82" s="42"/>
      <c r="B82" s="35" t="s">
        <v>72</v>
      </c>
      <c r="C82" s="10" t="s">
        <v>43</v>
      </c>
      <c r="D82" s="60" t="s">
        <v>80</v>
      </c>
      <c r="E82" s="43">
        <v>200</v>
      </c>
      <c r="F82" s="41"/>
      <c r="G82" s="41"/>
    </row>
    <row r="83" spans="1:7" ht="15.65">
      <c r="A83" s="44" t="s">
        <v>81</v>
      </c>
      <c r="B83" s="112"/>
      <c r="C83" s="45" t="s">
        <v>48</v>
      </c>
      <c r="D83" s="46" t="s">
        <v>52</v>
      </c>
      <c r="E83" s="46">
        <v>800</v>
      </c>
      <c r="F83" s="47"/>
      <c r="G83" s="47"/>
    </row>
    <row r="84" spans="1:7" ht="15.65">
      <c r="A84" s="17" t="s">
        <v>82</v>
      </c>
      <c r="B84" s="97"/>
      <c r="C84" s="18"/>
      <c r="D84" s="19"/>
      <c r="E84" s="19"/>
      <c r="F84" s="20">
        <f>F6+F12+F46+F77+F83+F79</f>
        <v>35245.399999999994</v>
      </c>
      <c r="G84" s="20">
        <f>G6+G12+G46+G77+G83+G79</f>
        <v>2468.6</v>
      </c>
    </row>
    <row r="85" spans="1:7" ht="15.65">
      <c r="A85" s="114"/>
      <c r="B85" s="115"/>
      <c r="C85" s="116"/>
      <c r="D85" s="117"/>
      <c r="E85" s="118" t="s">
        <v>71</v>
      </c>
      <c r="F85" s="119">
        <f>F44+F45</f>
        <v>136</v>
      </c>
      <c r="G85" s="119">
        <f>G44+G45</f>
        <v>30.8</v>
      </c>
    </row>
    <row r="86" spans="1:7" ht="15.65">
      <c r="A86" s="114" t="s">
        <v>110</v>
      </c>
      <c r="B86" s="115"/>
      <c r="C86" s="116"/>
      <c r="D86" s="120"/>
      <c r="E86" s="120" t="s">
        <v>70</v>
      </c>
      <c r="F86" s="119">
        <f>F40+F50+F52+F57+F58+F65+F72+F81+F59</f>
        <v>20081.5</v>
      </c>
      <c r="G86" s="119">
        <f>G40+G50+G52+G57+G58+G65+G72+G81+G59</f>
        <v>0</v>
      </c>
    </row>
    <row r="87" spans="1:7" ht="15.65">
      <c r="A87" s="70"/>
      <c r="B87" s="113"/>
      <c r="C87" s="61"/>
      <c r="D87" s="147"/>
      <c r="E87" s="147"/>
      <c r="F87" s="48"/>
      <c r="G87" s="48"/>
    </row>
    <row r="88" spans="1:7" ht="15.65">
      <c r="A88" s="14"/>
      <c r="B88" s="113"/>
      <c r="C88" s="61"/>
      <c r="D88" s="61"/>
      <c r="E88" s="61"/>
      <c r="F88" s="12"/>
      <c r="G88" s="12"/>
    </row>
    <row r="89" spans="1:7" ht="15.65">
      <c r="A89" s="14"/>
      <c r="B89" s="113"/>
      <c r="C89" s="61"/>
      <c r="D89" s="61"/>
      <c r="E89" s="61"/>
      <c r="F89" s="12"/>
      <c r="G89" s="49"/>
    </row>
    <row r="90" spans="1:7" ht="15.65">
      <c r="A90" s="14"/>
      <c r="B90" s="113"/>
      <c r="C90" s="61"/>
      <c r="D90" s="61"/>
      <c r="E90" s="61"/>
      <c r="F90" s="12"/>
      <c r="G90" s="50"/>
    </row>
    <row r="91" spans="1:7" ht="15.65">
      <c r="A91" s="14"/>
      <c r="B91" s="113"/>
      <c r="C91" s="61"/>
      <c r="D91" s="61"/>
      <c r="E91" s="61"/>
      <c r="F91" s="12"/>
      <c r="G91" s="50"/>
    </row>
    <row r="92" spans="1:7" ht="15.65">
      <c r="A92" s="14"/>
      <c r="B92" s="113"/>
      <c r="C92" s="61"/>
      <c r="D92" s="61"/>
      <c r="E92" s="61"/>
      <c r="F92" s="12"/>
      <c r="G92" s="50"/>
    </row>
    <row r="93" spans="1:7" ht="15.65">
      <c r="A93" s="14"/>
      <c r="B93" s="113"/>
      <c r="C93" s="61"/>
      <c r="D93" s="61"/>
      <c r="E93" s="61"/>
      <c r="F93" s="12"/>
      <c r="G93" s="12"/>
    </row>
    <row r="94" spans="1:7" ht="15.65">
      <c r="A94" s="14"/>
      <c r="B94" s="113"/>
      <c r="C94" s="61"/>
      <c r="D94" s="61"/>
      <c r="E94" s="61"/>
      <c r="F94" s="14"/>
      <c r="G94" s="14"/>
    </row>
  </sheetData>
  <mergeCells count="45">
    <mergeCell ref="G48:G49"/>
    <mergeCell ref="D87:E87"/>
    <mergeCell ref="A48:A49"/>
    <mergeCell ref="C48:C49"/>
    <mergeCell ref="D48:D49"/>
    <mergeCell ref="E48:E49"/>
    <mergeCell ref="F48:F49"/>
    <mergeCell ref="G34:G35"/>
    <mergeCell ref="A46:A47"/>
    <mergeCell ref="C46:C47"/>
    <mergeCell ref="D46:D47"/>
    <mergeCell ref="E46:E47"/>
    <mergeCell ref="F46:F47"/>
    <mergeCell ref="G46:G47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2:F2"/>
    <mergeCell ref="A3:F3"/>
    <mergeCell ref="A7:A8"/>
    <mergeCell ref="C7:C8"/>
    <mergeCell ref="D7:D8"/>
    <mergeCell ref="E7:E8"/>
    <mergeCell ref="F7:F8"/>
  </mergeCells>
  <pageMargins left="0.70866141732283472" right="0.45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2024-03-28T06:33:41Z</cp:lastPrinted>
  <dcterms:created xsi:type="dcterms:W3CDTF">2015-03-06T04:53:28Z</dcterms:created>
  <dcterms:modified xsi:type="dcterms:W3CDTF">2024-04-05T11:43:50Z</dcterms:modified>
</cp:coreProperties>
</file>